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75" windowWidth="19440" windowHeight="997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Лист1!$C$53:$C$452</definedName>
  </definedNames>
  <calcPr calcId="124519"/>
</workbook>
</file>

<file path=xl/calcChain.xml><?xml version="1.0" encoding="utf-8"?>
<calcChain xmlns="http://schemas.openxmlformats.org/spreadsheetml/2006/main">
  <c r="G292" i="1"/>
  <c r="G293"/>
  <c r="G294"/>
  <c r="G296"/>
  <c r="F278"/>
  <c r="G278"/>
  <c r="E278"/>
  <c r="D280"/>
  <c r="D281"/>
  <c r="D282"/>
  <c r="D283"/>
  <c r="D278"/>
  <c r="G194"/>
  <c r="G193"/>
  <c r="G192"/>
  <c r="G191"/>
  <c r="G190"/>
  <c r="F194"/>
  <c r="F193"/>
  <c r="F192"/>
  <c r="F191"/>
  <c r="F190"/>
  <c r="F188"/>
  <c r="E188"/>
  <c r="E191"/>
  <c r="E190"/>
  <c r="D177"/>
  <c r="D178"/>
  <c r="D179"/>
  <c r="D180"/>
  <c r="D181"/>
  <c r="F175"/>
  <c r="G175"/>
  <c r="D175" s="1"/>
  <c r="E175"/>
  <c r="E441"/>
  <c r="F441"/>
  <c r="G441"/>
  <c r="D441"/>
  <c r="D436"/>
  <c r="F436"/>
  <c r="G436"/>
  <c r="E436"/>
  <c r="F406"/>
  <c r="G406"/>
  <c r="E406"/>
  <c r="F401"/>
  <c r="G401"/>
  <c r="E401"/>
  <c r="F393"/>
  <c r="G393"/>
  <c r="E393"/>
  <c r="F388"/>
  <c r="G388"/>
  <c r="E388"/>
  <c r="F359"/>
  <c r="F357" s="1"/>
  <c r="G359"/>
  <c r="F360"/>
  <c r="G360"/>
  <c r="F361"/>
  <c r="G361"/>
  <c r="E361"/>
  <c r="E360"/>
  <c r="E359"/>
  <c r="E357"/>
  <c r="F351"/>
  <c r="G351"/>
  <c r="E351"/>
  <c r="F346"/>
  <c r="G346"/>
  <c r="F341"/>
  <c r="G341"/>
  <c r="E341"/>
  <c r="D348"/>
  <c r="D349"/>
  <c r="D350"/>
  <c r="E346"/>
  <c r="F333"/>
  <c r="G333"/>
  <c r="E333"/>
  <c r="F327"/>
  <c r="G327"/>
  <c r="E327"/>
  <c r="F319"/>
  <c r="E319"/>
  <c r="G321"/>
  <c r="G322"/>
  <c r="G323"/>
  <c r="G309"/>
  <c r="D309" s="1"/>
  <c r="D310"/>
  <c r="D311"/>
  <c r="D312"/>
  <c r="D313"/>
  <c r="G298"/>
  <c r="F294"/>
  <c r="F293"/>
  <c r="F290"/>
  <c r="G233"/>
  <c r="G232"/>
  <c r="G229"/>
  <c r="G224"/>
  <c r="G207"/>
  <c r="E296"/>
  <c r="E294"/>
  <c r="E293"/>
  <c r="E292"/>
  <c r="F272"/>
  <c r="G272"/>
  <c r="E272"/>
  <c r="G270"/>
  <c r="G269"/>
  <c r="G268"/>
  <c r="G267"/>
  <c r="F270"/>
  <c r="F269"/>
  <c r="F268"/>
  <c r="F267"/>
  <c r="E270"/>
  <c r="E269"/>
  <c r="E267"/>
  <c r="D255"/>
  <c r="D256"/>
  <c r="D257"/>
  <c r="D258"/>
  <c r="D261"/>
  <c r="D262"/>
  <c r="D263"/>
  <c r="D264"/>
  <c r="G259"/>
  <c r="F259"/>
  <c r="E259"/>
  <c r="F253"/>
  <c r="G253"/>
  <c r="E253"/>
  <c r="F249"/>
  <c r="G249"/>
  <c r="F247"/>
  <c r="G247"/>
  <c r="E249"/>
  <c r="E247" s="1"/>
  <c r="F241"/>
  <c r="G241"/>
  <c r="E241"/>
  <c r="F235"/>
  <c r="G235"/>
  <c r="E235"/>
  <c r="F220"/>
  <c r="G220"/>
  <c r="E220"/>
  <c r="G219"/>
  <c r="D219" s="1"/>
  <c r="G218"/>
  <c r="G448" s="1"/>
  <c r="F219"/>
  <c r="F218"/>
  <c r="E219"/>
  <c r="E216" s="1"/>
  <c r="E218"/>
  <c r="F211"/>
  <c r="G211"/>
  <c r="E211"/>
  <c r="F201"/>
  <c r="G201"/>
  <c r="E201"/>
  <c r="F196"/>
  <c r="G196"/>
  <c r="E196"/>
  <c r="F182"/>
  <c r="G182"/>
  <c r="E182"/>
  <c r="F162"/>
  <c r="G162"/>
  <c r="E162"/>
  <c r="F169"/>
  <c r="G169"/>
  <c r="E169"/>
  <c r="F155"/>
  <c r="G155"/>
  <c r="E155"/>
  <c r="F150"/>
  <c r="G150"/>
  <c r="E150"/>
  <c r="F144"/>
  <c r="F145"/>
  <c r="F146"/>
  <c r="F148"/>
  <c r="G148"/>
  <c r="G146"/>
  <c r="G145"/>
  <c r="G144"/>
  <c r="D121"/>
  <c r="D122"/>
  <c r="D123"/>
  <c r="D124"/>
  <c r="D127"/>
  <c r="D128"/>
  <c r="D129"/>
  <c r="D130"/>
  <c r="D133"/>
  <c r="D134"/>
  <c r="D135"/>
  <c r="D138"/>
  <c r="D139"/>
  <c r="D140"/>
  <c r="D141"/>
  <c r="E146"/>
  <c r="E145"/>
  <c r="D145" s="1"/>
  <c r="E144"/>
  <c r="D144" s="1"/>
  <c r="G117"/>
  <c r="G116"/>
  <c r="G114"/>
  <c r="G113"/>
  <c r="F117"/>
  <c r="F115"/>
  <c r="F114"/>
  <c r="F113"/>
  <c r="G115"/>
  <c r="F116"/>
  <c r="E117"/>
  <c r="E115"/>
  <c r="E114"/>
  <c r="E113"/>
  <c r="E448" s="1"/>
  <c r="D88"/>
  <c r="D89"/>
  <c r="D92"/>
  <c r="D93"/>
  <c r="D94"/>
  <c r="D97"/>
  <c r="D98"/>
  <c r="D99"/>
  <c r="D102"/>
  <c r="D103"/>
  <c r="D104"/>
  <c r="D105"/>
  <c r="D106"/>
  <c r="D109"/>
  <c r="D110"/>
  <c r="F107"/>
  <c r="G107"/>
  <c r="E107"/>
  <c r="D107" s="1"/>
  <c r="F111"/>
  <c r="F142"/>
  <c r="E147"/>
  <c r="D147" s="1"/>
  <c r="E148"/>
  <c r="F136"/>
  <c r="G136"/>
  <c r="E136"/>
  <c r="F131"/>
  <c r="G131"/>
  <c r="E131"/>
  <c r="D131" s="1"/>
  <c r="F125"/>
  <c r="G125"/>
  <c r="E125"/>
  <c r="F119"/>
  <c r="G119"/>
  <c r="E119"/>
  <c r="E111"/>
  <c r="F100"/>
  <c r="G100"/>
  <c r="E100"/>
  <c r="F95"/>
  <c r="G95"/>
  <c r="E95"/>
  <c r="F90"/>
  <c r="G90"/>
  <c r="E90"/>
  <c r="D90" s="1"/>
  <c r="F86"/>
  <c r="G86"/>
  <c r="E86"/>
  <c r="D73"/>
  <c r="D74"/>
  <c r="D75"/>
  <c r="D76"/>
  <c r="D77"/>
  <c r="F71"/>
  <c r="G71"/>
  <c r="E71"/>
  <c r="G78"/>
  <c r="E78"/>
  <c r="D83"/>
  <c r="D84"/>
  <c r="G60"/>
  <c r="G56"/>
  <c r="D34"/>
  <c r="E17"/>
  <c r="F17"/>
  <c r="G17"/>
  <c r="D13"/>
  <c r="D14"/>
  <c r="D15"/>
  <c r="D16"/>
  <c r="D12"/>
  <c r="D45"/>
  <c r="D46"/>
  <c r="E47"/>
  <c r="F47"/>
  <c r="G47"/>
  <c r="D26"/>
  <c r="D27"/>
  <c r="D28"/>
  <c r="D29"/>
  <c r="D30"/>
  <c r="D31"/>
  <c r="D32"/>
  <c r="D33"/>
  <c r="D35"/>
  <c r="D36"/>
  <c r="D37"/>
  <c r="D38"/>
  <c r="D39"/>
  <c r="D40"/>
  <c r="D41"/>
  <c r="D42"/>
  <c r="D43"/>
  <c r="D44"/>
  <c r="D25"/>
  <c r="E380"/>
  <c r="F380"/>
  <c r="G380"/>
  <c r="D384"/>
  <c r="E369"/>
  <c r="F369"/>
  <c r="G369"/>
  <c r="D374"/>
  <c r="D375"/>
  <c r="D373"/>
  <c r="E452"/>
  <c r="E268"/>
  <c r="E68"/>
  <c r="E67"/>
  <c r="F68"/>
  <c r="F67"/>
  <c r="G67"/>
  <c r="G68"/>
  <c r="E414"/>
  <c r="E419" s="1"/>
  <c r="D419" s="1"/>
  <c r="G451"/>
  <c r="E451"/>
  <c r="D416"/>
  <c r="D417"/>
  <c r="D418"/>
  <c r="D421"/>
  <c r="D422"/>
  <c r="D423"/>
  <c r="F414"/>
  <c r="D403"/>
  <c r="D404"/>
  <c r="D405"/>
  <c r="D406"/>
  <c r="D408"/>
  <c r="D409"/>
  <c r="D410"/>
  <c r="D411"/>
  <c r="D412"/>
  <c r="D401"/>
  <c r="D390"/>
  <c r="D391"/>
  <c r="D392"/>
  <c r="D393"/>
  <c r="D395"/>
  <c r="D396"/>
  <c r="D397"/>
  <c r="D398"/>
  <c r="D399"/>
  <c r="D388"/>
  <c r="D379"/>
  <c r="D382"/>
  <c r="D383"/>
  <c r="D385"/>
  <c r="D386"/>
  <c r="D377"/>
  <c r="D367"/>
  <c r="D368"/>
  <c r="D371"/>
  <c r="D372"/>
  <c r="D343"/>
  <c r="D344"/>
  <c r="D345"/>
  <c r="D351"/>
  <c r="D353"/>
  <c r="D354"/>
  <c r="D355"/>
  <c r="D356"/>
  <c r="D359"/>
  <c r="D360"/>
  <c r="D361"/>
  <c r="D362"/>
  <c r="D363"/>
  <c r="D341"/>
  <c r="F365"/>
  <c r="D365" s="1"/>
  <c r="D329"/>
  <c r="D330"/>
  <c r="D331"/>
  <c r="D332"/>
  <c r="D333"/>
  <c r="D335"/>
  <c r="D336"/>
  <c r="D337"/>
  <c r="D338"/>
  <c r="D339"/>
  <c r="D300"/>
  <c r="D301"/>
  <c r="D302"/>
  <c r="D303"/>
  <c r="D304"/>
  <c r="D306"/>
  <c r="D307"/>
  <c r="D308"/>
  <c r="D316"/>
  <c r="D317"/>
  <c r="D318"/>
  <c r="D321"/>
  <c r="D322"/>
  <c r="D323"/>
  <c r="D324"/>
  <c r="D325"/>
  <c r="D298"/>
  <c r="F314"/>
  <c r="D314" s="1"/>
  <c r="D274"/>
  <c r="D275"/>
  <c r="D276"/>
  <c r="D277"/>
  <c r="D284"/>
  <c r="D286"/>
  <c r="D287"/>
  <c r="D288"/>
  <c r="D289"/>
  <c r="D292"/>
  <c r="D293"/>
  <c r="D294"/>
  <c r="D295"/>
  <c r="D296"/>
  <c r="D272"/>
  <c r="D253"/>
  <c r="D259"/>
  <c r="D237"/>
  <c r="D238"/>
  <c r="D240"/>
  <c r="D241"/>
  <c r="D243"/>
  <c r="D244"/>
  <c r="D246"/>
  <c r="D250"/>
  <c r="D251"/>
  <c r="D235"/>
  <c r="D233"/>
  <c r="D232"/>
  <c r="D231"/>
  <c r="F229"/>
  <c r="D229" s="1"/>
  <c r="D226"/>
  <c r="D227"/>
  <c r="D228"/>
  <c r="F224"/>
  <c r="D224" s="1"/>
  <c r="D221"/>
  <c r="D222"/>
  <c r="D220"/>
  <c r="D218"/>
  <c r="D213"/>
  <c r="D214"/>
  <c r="D215"/>
  <c r="D211"/>
  <c r="D209"/>
  <c r="D210"/>
  <c r="D207"/>
  <c r="D201"/>
  <c r="D205"/>
  <c r="D204"/>
  <c r="D203"/>
  <c r="D198"/>
  <c r="D199"/>
  <c r="D200"/>
  <c r="D196"/>
  <c r="D191"/>
  <c r="D193"/>
  <c r="D194"/>
  <c r="D192"/>
  <c r="D190"/>
  <c r="D184"/>
  <c r="D185"/>
  <c r="D186"/>
  <c r="D187"/>
  <c r="D182"/>
  <c r="D171"/>
  <c r="D172"/>
  <c r="D173"/>
  <c r="D174"/>
  <c r="D169"/>
  <c r="D164"/>
  <c r="D165"/>
  <c r="D166"/>
  <c r="D167"/>
  <c r="D168"/>
  <c r="D162"/>
  <c r="D159"/>
  <c r="D158"/>
  <c r="D157"/>
  <c r="D155"/>
  <c r="D152"/>
  <c r="D153"/>
  <c r="D154"/>
  <c r="D160" s="1"/>
  <c r="D150"/>
  <c r="D119"/>
  <c r="D117"/>
  <c r="D116"/>
  <c r="D115"/>
  <c r="D114"/>
  <c r="F80"/>
  <c r="F81"/>
  <c r="D81" s="1"/>
  <c r="F82"/>
  <c r="D82" s="1"/>
  <c r="F60"/>
  <c r="D60" s="1"/>
  <c r="D58"/>
  <c r="D59"/>
  <c r="D62"/>
  <c r="D63"/>
  <c r="F56"/>
  <c r="D56" s="1"/>
  <c r="G188" l="1"/>
  <c r="D188"/>
  <c r="G216"/>
  <c r="D249"/>
  <c r="D247" s="1"/>
  <c r="D71"/>
  <c r="D100"/>
  <c r="F216"/>
  <c r="E265"/>
  <c r="E290"/>
  <c r="G319"/>
  <c r="D319" s="1"/>
  <c r="D346"/>
  <c r="G357"/>
  <c r="D357" s="1"/>
  <c r="D380"/>
  <c r="G111"/>
  <c r="D146"/>
  <c r="G290"/>
  <c r="D290" s="1"/>
  <c r="F78"/>
  <c r="D86"/>
  <c r="D95"/>
  <c r="D125"/>
  <c r="D136"/>
  <c r="E142"/>
  <c r="D142" s="1"/>
  <c r="G452"/>
  <c r="D327"/>
  <c r="G265"/>
  <c r="G142"/>
  <c r="D148"/>
  <c r="D111"/>
  <c r="D113"/>
  <c r="E449"/>
  <c r="D78"/>
  <c r="D80"/>
  <c r="E450"/>
  <c r="D17"/>
  <c r="G450"/>
  <c r="F64"/>
  <c r="F265"/>
  <c r="G64"/>
  <c r="E64"/>
  <c r="D269"/>
  <c r="D68"/>
  <c r="G449"/>
  <c r="D268"/>
  <c r="D369"/>
  <c r="D270"/>
  <c r="D67"/>
  <c r="D267"/>
  <c r="D47"/>
  <c r="F451"/>
  <c r="D451" s="1"/>
  <c r="D414"/>
  <c r="F448"/>
  <c r="D448" s="1"/>
  <c r="F449"/>
  <c r="D216"/>
  <c r="D64" l="1"/>
  <c r="D265"/>
  <c r="G447"/>
  <c r="E447"/>
  <c r="D449"/>
  <c r="F450"/>
  <c r="D450" l="1"/>
  <c r="F452"/>
  <c r="F447" s="1"/>
  <c r="D447" s="1"/>
  <c r="D452" l="1"/>
</calcChain>
</file>

<file path=xl/sharedStrings.xml><?xml version="1.0" encoding="utf-8"?>
<sst xmlns="http://schemas.openxmlformats.org/spreadsheetml/2006/main" count="529" uniqueCount="159">
  <si>
    <t>№</t>
  </si>
  <si>
    <t>Источники финансирования</t>
  </si>
  <si>
    <t>В том числе</t>
  </si>
  <si>
    <t>2016 год</t>
  </si>
  <si>
    <t>2017 год</t>
  </si>
  <si>
    <t>2018 год</t>
  </si>
  <si>
    <t>ОБРАЗОВАНИЕ</t>
  </si>
  <si>
    <t>Муниципальная программа «Развитие образования в муниципальном образовании «Коношский муниципальный район»</t>
  </si>
  <si>
    <t>Общий объем средств</t>
  </si>
  <si>
    <t>в том числе:</t>
  </si>
  <si>
    <t>областной бюджет</t>
  </si>
  <si>
    <t>местный бюджет</t>
  </si>
  <si>
    <t xml:space="preserve">Муниципальная программа «Организация отдыха и оздоровления детей в муниципальном образовании «Коношский муниципальный район» </t>
  </si>
  <si>
    <t>Итого по разделу образование:</t>
  </si>
  <si>
    <t>федеральный бюджет</t>
  </si>
  <si>
    <t>внебюджетные средства</t>
  </si>
  <si>
    <t>СОЦИАЛЬНАЯ ЗАЩИТА НАСЕЛЕНИЯ</t>
  </si>
  <si>
    <t xml:space="preserve">Муниципальная программа «Доступная среда» муниципального образования «Коношский муниципальный район» </t>
  </si>
  <si>
    <t>Итого по разделу социальная защита населения:</t>
  </si>
  <si>
    <t>КУЛЬТУРА И ТУРИЗМ</t>
  </si>
  <si>
    <t xml:space="preserve">Муниципальная программа «Организация деятельности муниципальных бюджетных учреждений культуры и учреждений дополнительного образования в сфере культуры Коношского района » </t>
  </si>
  <si>
    <t xml:space="preserve">Муниципальная программа «Повышение эффективности сферы культуры в муниципальном образовании «Коношский муниципальный район» </t>
  </si>
  <si>
    <t>Муниципальная программа «Развитие внутреннего и въездного туризма в муниципальном образовании «Коношский муниципальный район»</t>
  </si>
  <si>
    <t>Муниципальная программа «Софинансирование мероприятий, предусмотренных государственной Архангельской области «Культура Русского Севера (2013-2020 годы)»</t>
  </si>
  <si>
    <t>Федеральный бюджет</t>
  </si>
  <si>
    <t>бюджеты поселений</t>
  </si>
  <si>
    <t>Муниципальная программа «Капитальный ремонт в муниципальных учреждениях сферы культуры муниципального образования «Коношский муниципальный район»</t>
  </si>
  <si>
    <t>Итого по разделу культура и туризм:</t>
  </si>
  <si>
    <t>МОЛОДЕЖНАЯ ПОЛИТИКА, ФИЗКУЛЬТУРА И СПОРТ</t>
  </si>
  <si>
    <t>Муниципальная программа «Дом для молодой семьи в муниципальном образовании «Коношский муниципальный район»</t>
  </si>
  <si>
    <t xml:space="preserve">Муниципальная программа «Развитие массовой физической культуры и спорта в Коношском районе» </t>
  </si>
  <si>
    <t xml:space="preserve">Муниципальная программа «Территория молодежи - территория развития Коношского района» </t>
  </si>
  <si>
    <t>Итого по разделу молодежная политика, физкультура и спорт:</t>
  </si>
  <si>
    <t>ТЕРРИТОРИАЛЬНОЕ ОБЩЕСТВЕННОЕ САМОУПРАВЛЕНИЕ</t>
  </si>
  <si>
    <t>Муниципальная программа «Развитие территориального общественного самоуправления в муниципальном образовании «Коношский муниципальный район»</t>
  </si>
  <si>
    <t>Итого по разделу территориальное общественное самоуправление:</t>
  </si>
  <si>
    <t>ЖИЛИЩНО-КОММУНАЛЬНОЕ ХОЗЯЙСТВО</t>
  </si>
  <si>
    <t>Муниципальная программа «Энергосбережение и повышение энергетической эффективности в муниципальном образовании «Коношский муниципальный район» на 2014-2020 годы»</t>
  </si>
  <si>
    <t>Муниципальная программа «Развитие жилищно-коммунального хозяйства муниципального образования «Коношский муниципальный район»</t>
  </si>
  <si>
    <t>Итого по разделу жилищно-коммунальное хозяйство:</t>
  </si>
  <si>
    <t>РАЗВИТИЕ СИСТЕМЫ МЕСТНОГО САМОУПРАВЛЕНИЯ</t>
  </si>
  <si>
    <t xml:space="preserve">Муниципальная программа «Совершенствование и развитие муниципальной службы в администрации муниципального образования «Коношский муниципальный район» </t>
  </si>
  <si>
    <t>Итого по разделу развитие системы местного самоуправления:</t>
  </si>
  <si>
    <t>ОБЕСПЕЧЕНИЕ ОБЩЕСТВЕННОГО ПРАВОПОРЯДКА И ЗАКОННОСТИ, БЕЗОПАСНОСТИ ТЕРРИТОРИИ</t>
  </si>
  <si>
    <t>Муниципальная программа «Профилактика безнадзорности и правонарушений несовершеннолетних на территории муниципального образования «Коношский муниципальный район»</t>
  </si>
  <si>
    <t>Муниципальная программа  «Социализация детей-сирот и детей, оставшихся без попечения родителей»</t>
  </si>
  <si>
    <t>Итого по разделу обеспечение общественного правопорядка и законности, безопасности территории</t>
  </si>
  <si>
    <t>ГРАЖДАНСКАЯ ОБОРОНА, ЧРЕЗВЫЧАЙНЫЕ СИТУАЦИИ</t>
  </si>
  <si>
    <t xml:space="preserve">Муниципальная программа «Гражданская оборона, защита населения и территорий от чрезвычайных ситуаций природного и техногенного характера и снижение рисков их возникновения» муниципального образования «Коношский муниципальный район»  </t>
  </si>
  <si>
    <t xml:space="preserve">Итого по разделу гражданская оборона, чрезвычайные ситуации </t>
  </si>
  <si>
    <t>РАЗВИТИЕ ОТРАСЛЕЙ ЭКОНОМИКИ</t>
  </si>
  <si>
    <t>Строительство завода по производству древесных топливных гранул (древесных пеллет)</t>
  </si>
  <si>
    <t xml:space="preserve">Модернизация лесопромышленных предприятий территории  МО под глубокую переработку древесины </t>
  </si>
  <si>
    <t>Реконструкция молочного комплекса в деревне Гавриловская</t>
  </si>
  <si>
    <t>Строительство фермы КРС на 200 голов в деревне Мелентьев Пал</t>
  </si>
  <si>
    <t>Итого по разделу развитие отраслей экономики:</t>
  </si>
  <si>
    <t>СЕЛЬСКОЕ ХОЗЯЙСТВО</t>
  </si>
  <si>
    <t>Муниципальная программа «Развитие сельского хозяйства Коношского района»</t>
  </si>
  <si>
    <t>Муниципальная программа «Устойчивое развитие сельских территорий Коношского района"</t>
  </si>
  <si>
    <t>Итого по разделу сельское хозяйство:</t>
  </si>
  <si>
    <t>ТРАНСПОРТ, БЕЗОПАСНОСТЬ ДОРОЖНОГО ДВИЖЕНИЯ</t>
  </si>
  <si>
    <t>Муниципальная программа «Обеспечение регулярных пассажирских перевозок на территории муниципального образования «Коношский муниципальный район»</t>
  </si>
  <si>
    <t>Муниципальная программа «Повышение безопасности дорожного движения в муниципальном образовании «Коношский муниципальный район»</t>
  </si>
  <si>
    <t>Итого по разделу транспорт, безопасность дорожного движения</t>
  </si>
  <si>
    <t>СТРОИТЕЛЬСТВО</t>
  </si>
  <si>
    <t>Муниципальная программа «Строительство физкультурно-оздоровительного комплекса в п.Коноша»</t>
  </si>
  <si>
    <t>Муниципальная программа «Строительство средней общеобразовательной школы с эстетическим уклоном на 240 мест в п.Ерцево, Коношского района»</t>
  </si>
  <si>
    <t xml:space="preserve">Муниципальная программа «Обеспечение мероприятий по переселению граждан из аварийного жилищного фонда на территории муниципального образования «Коношский муниципальный район»  </t>
  </si>
  <si>
    <t>Итого по разделу строительство:</t>
  </si>
  <si>
    <t>МАЛОЕ И СРЕДНЕЕ ПРЕДПРИНИМАТЕЛЬСТВО</t>
  </si>
  <si>
    <t xml:space="preserve">Муниципальная программа «Поддержка и развитие малого предпринимательства в муниципальном образовании «Коношский муниципальный район»  </t>
  </si>
  <si>
    <t>Итого по разделу малое и среднее предпринимательство:</t>
  </si>
  <si>
    <t>УПРАВЛЕНИЕ ЗЕМЕЛЬНЫМИ РЕСУРСАМИ</t>
  </si>
  <si>
    <t>Муниципальная программа «Разработка генеральных планов и правил землепользования и застройки сельских поселений»</t>
  </si>
  <si>
    <t xml:space="preserve">областной бюджет </t>
  </si>
  <si>
    <t>Муниципальная программа «Предоставление земельных участков многодетным гражданам на территории Коношского района»</t>
  </si>
  <si>
    <t>Итого по разделу управление земельными ресурсами:</t>
  </si>
  <si>
    <t>ОХРАНА ОКРУЖАЮЩЕЙ СРЕДЫ</t>
  </si>
  <si>
    <t>Организация сбора отработанных люминесцентных ламп от бюджетных организаций и населения</t>
  </si>
  <si>
    <t>РАЗВИТИЕ АРХИВНОГО ДЕЛА</t>
  </si>
  <si>
    <t>Муниципальная программа «Развитие архивного дела в муниципальном образовании «Коношский муниципальный район»</t>
  </si>
  <si>
    <t>Итого по разделу развитие архивного дела:</t>
  </si>
  <si>
    <t>УПРАВЛЕНИЕ МЕЖНАЦИОНАЛЬНЫХ И МЕЖКОНФЕССИОННЫХ ОТНОШЕНИЙ</t>
  </si>
  <si>
    <t>Муниципальная программа «Укрепление межнациональных и межконфессиональных отношений и проведение профилактики межнациональных конфликтов в муниципальном образовании «Коношский муниципальный район»</t>
  </si>
  <si>
    <t>МУНИЦИПАЛЬНЫЕ ФИНАНСЫ, МУНИЦИПАЛЬНЫЙ ДОЛГ</t>
  </si>
  <si>
    <t>Муниципальная программа «Управление муниципальными финансами и муниципальным долгом»</t>
  </si>
  <si>
    <t>Итого по разделу муниципальные финансы, муниципальный долг:</t>
  </si>
  <si>
    <t>Внебюджетные источники</t>
  </si>
  <si>
    <t>Итого по разделу адресная поддержка садоводческих, огороднических и дачных некоммерческих объединений граждан:</t>
  </si>
  <si>
    <t>внебюджетные  источники</t>
  </si>
  <si>
    <t>ОБЕСПЕЧЕНИЕ ОХРАНЫ ОБЩЕСТВЕННОГО ПОРЯДКА</t>
  </si>
  <si>
    <t>Итого по разделу обеспечение охраны общественного порядка:</t>
  </si>
  <si>
    <t>ОХРАНА ТРУДА</t>
  </si>
  <si>
    <t>Итого по разделу охрана труда:</t>
  </si>
  <si>
    <t>Наименование мероприятия</t>
  </si>
  <si>
    <t>Всего:                                   тыс. рублей</t>
  </si>
  <si>
    <r>
      <t>Муниципальная программа «Проведение мероприятий по</t>
    </r>
    <r>
      <rPr>
        <sz val="12"/>
        <color rgb="FF000000"/>
        <rFont val="Times New Roman"/>
        <family val="1"/>
        <charset val="204"/>
      </rPr>
      <t xml:space="preserve"> энергосбережению и повышению энергетической эффективности в администрации муниципального образования «Коношский муниципальный район»</t>
    </r>
  </si>
  <si>
    <r>
      <t>Итого по разделу охрана окружающей среды</t>
    </r>
    <r>
      <rPr>
        <i/>
        <sz val="12"/>
        <color theme="1"/>
        <rFont val="Times New Roman"/>
        <family val="1"/>
        <charset val="204"/>
      </rPr>
      <t>:</t>
    </r>
  </si>
  <si>
    <r>
      <t>Итого по разделу</t>
    </r>
    <r>
      <rPr>
        <b/>
        <sz val="12"/>
        <color theme="1"/>
        <rFont val="Times New Roman"/>
        <family val="1"/>
        <charset val="204"/>
      </rPr>
      <t xml:space="preserve"> </t>
    </r>
    <r>
      <rPr>
        <b/>
        <i/>
        <sz val="12"/>
        <color theme="1"/>
        <rFont val="Times New Roman"/>
        <family val="1"/>
        <charset val="204"/>
      </rPr>
      <t>укрепление межнациональных и межконфессиональных отношений:</t>
    </r>
  </si>
  <si>
    <r>
      <t>АДРЕСНАЯ ПОДДЕРЖКА САДОВОДЧЕСКИХ, ОГОРОДНИЧЕСКИХ</t>
    </r>
    <r>
      <rPr>
        <sz val="12"/>
        <color theme="1"/>
        <rFont val="Times New Roman"/>
        <family val="1"/>
        <charset val="204"/>
      </rPr>
      <t xml:space="preserve"> </t>
    </r>
    <r>
      <rPr>
        <b/>
        <i/>
        <sz val="12"/>
        <color theme="1"/>
        <rFont val="Times New Roman"/>
        <family val="1"/>
        <charset val="204"/>
      </rPr>
      <t>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i/>
        <sz val="12"/>
        <color theme="1"/>
        <rFont val="Times New Roman"/>
        <family val="1"/>
        <charset val="204"/>
      </rPr>
      <t xml:space="preserve">ДАЧНЫХ НЕКОММЕРЧЕСКИХ </t>
    </r>
    <r>
      <rPr>
        <sz val="12"/>
        <color theme="1"/>
        <rFont val="Times New Roman"/>
        <family val="1"/>
        <charset val="204"/>
      </rPr>
      <t xml:space="preserve"> </t>
    </r>
    <r>
      <rPr>
        <b/>
        <i/>
        <sz val="12"/>
        <color theme="1"/>
        <rFont val="Times New Roman"/>
        <family val="1"/>
        <charset val="204"/>
      </rPr>
      <t>ОБЪЕДИНЕНИЙ ГРАЖДАН</t>
    </r>
  </si>
  <si>
    <t xml:space="preserve">Муниципальная программа «Развитие садоводческих, огороднических и дачных некоммерческих объединений граждан на территории Коношского муниципального района на 2016 – 2017 годы» </t>
  </si>
  <si>
    <t xml:space="preserve">Муниципальная программа «О привлечении к участию и оказание поддержки гражданам  и их объединениям в обеспечении охраны общественного порядка, создание условий для деятельности народных дружин на территории муниципального образования «Коношский муниципальный  район» </t>
  </si>
  <si>
    <t xml:space="preserve">Муниципальная программа «Улучшение условий и охраны труда в  муниципальном образовании «Коношский муниципальный  район» </t>
  </si>
  <si>
    <t>Объемы и источники финансирования мероприятий Программы</t>
  </si>
  <si>
    <r>
      <t xml:space="preserve">- </t>
    </r>
    <r>
      <rPr>
        <sz val="11"/>
        <color theme="1"/>
        <rFont val="Times New Roman"/>
        <family val="1"/>
        <charset val="204"/>
      </rPr>
      <t xml:space="preserve">изложить в следующей редакции: </t>
    </r>
  </si>
  <si>
    <t>Всего финансовых средств</t>
  </si>
  <si>
    <t>Образование</t>
  </si>
  <si>
    <t>Социальная защита населения</t>
  </si>
  <si>
    <t>Культура и туризм</t>
  </si>
  <si>
    <t>Молодежная политика, физическая культура и спорт</t>
  </si>
  <si>
    <t>Территориальное общественное самоуправление</t>
  </si>
  <si>
    <t>Жилищно-коммунальное хозяйство</t>
  </si>
  <si>
    <t>Развитие системы местного самоуправления</t>
  </si>
  <si>
    <t>Обеспечение общественного порядка и законности, безопасности территории</t>
  </si>
  <si>
    <t>Гражданская оборона</t>
  </si>
  <si>
    <t>Промышленность</t>
  </si>
  <si>
    <t>Сельское хозяйство</t>
  </si>
  <si>
    <t>Транспорт, связь</t>
  </si>
  <si>
    <t>Строительство</t>
  </si>
  <si>
    <t>Малое и среднее предпринимательство</t>
  </si>
  <si>
    <t>Управление земельными ресурсами</t>
  </si>
  <si>
    <t>Охрана окружающей среды</t>
  </si>
  <si>
    <t>Развитие архивного дела</t>
  </si>
  <si>
    <t>Укрепление  межнациональных и  межконфессиональных отношений</t>
  </si>
  <si>
    <t>Муниципальные финансы, муниципальный долг</t>
  </si>
  <si>
    <t>Адресная поддержка садоводческих, огороднических и дачных некоммерческих объединений граждан</t>
  </si>
  <si>
    <t>Обеспечение общественного порядка</t>
  </si>
  <si>
    <t>Охрана труда</t>
  </si>
  <si>
    <t xml:space="preserve">ВСЕГО: </t>
  </si>
  <si>
    <t>Основные направления финансирования Программы</t>
  </si>
  <si>
    <t>в том числе реализации по годам</t>
  </si>
  <si>
    <t>Объемы  финансирования по разделам Программы, тыс.рублей</t>
  </si>
  <si>
    <t>- Таблицу 8.2. изложить в следующей редакции:</t>
  </si>
  <si>
    <t>ВСЕГО, в том числе:</t>
  </si>
  <si>
    <t>№ п/п</t>
  </si>
  <si>
    <t>Всего</t>
  </si>
  <si>
    <t>Средства федерального бюджета</t>
  </si>
  <si>
    <t>Средства областного бюджета</t>
  </si>
  <si>
    <t>Средства местного бюджета</t>
  </si>
  <si>
    <t>Средства  бюджета поселений</t>
  </si>
  <si>
    <t>Внебюджетные источники финансирования</t>
  </si>
  <si>
    <t>Финансовые средства по Программе – всего:</t>
  </si>
  <si>
    <t>Объемы и источники финансирования по Программе в целом, тыс. рублей</t>
  </si>
  <si>
    <t>- Таблицу 8.1. изложить в следующей редакции:</t>
  </si>
  <si>
    <t>- следует читать в следующей редакции:</t>
  </si>
  <si>
    <t xml:space="preserve">   1. В «Программу комплексного социально-экономического развития муниципального образования «Коношский муниципальный район» на 2016-2018 годы», необходимо внести следующие изменения:</t>
  </si>
  <si>
    <r>
      <t xml:space="preserve">           </t>
    </r>
    <r>
      <rPr>
        <b/>
        <sz val="12"/>
        <color theme="1"/>
        <rFont val="Times New Roman"/>
        <family val="1"/>
        <charset val="204"/>
      </rPr>
      <t>«Ресурсное обеспечение Программы»:</t>
    </r>
  </si>
  <si>
    <t xml:space="preserve">       На основании Федерального закона от 7 мая 2013 г. № 104-ФЗ «О внесении изменений в Бюджетный Кодекс Российской Федерации и  отдельные законодательные акты Российской Федерации в связи с совершенствованием бюджетного процесса», в связи с введением новой редакция статьи 179 Бюджетного Кодекса Российской Федерации, устанавливающей правовые основы для формирования  государственных программ  Российской Федерации, государственных программ  субъектов Российской Федерации, муниципальных программ:</t>
  </si>
  <si>
    <t>бюджет МО "Коношское"</t>
  </si>
  <si>
    <t>бюджет поселений</t>
  </si>
  <si>
    <t xml:space="preserve"> </t>
  </si>
  <si>
    <t>Муниципальная программа «Трудовая молодёжь Коношского района на 2018 год»</t>
  </si>
  <si>
    <t>Муниципальная программа «Строительство средней общеобразовательной школы на 500 мест в п.Коноша на 2017-2018 годы»</t>
  </si>
  <si>
    <t>Муниципальная программа "Осуществление эффективной деятельности органов местного самоуправления МО "Коношский муниципальный район" в сфере развития земельно-имущественных отношений</t>
  </si>
  <si>
    <r>
      <t>2. «Приложение №4 к</t>
    </r>
    <r>
      <rPr>
        <b/>
        <sz val="11"/>
        <color theme="1"/>
        <rFont val="Times New Roman"/>
        <family val="1"/>
        <charset val="204"/>
      </rPr>
      <t xml:space="preserve"> программе социально-экономического развития муниципального образования «Коношский муниципальный район» на 2016-2018 годы"</t>
    </r>
  </si>
  <si>
    <t>Муниципальная программа "Формирование комфортной (современной) городской среды МО "Коношский муниципальный район"на 2018-2022 годы"</t>
  </si>
  <si>
    <t>Муниципальная программа «Развитие дорожной сети, повышение безопасности дорожного движения в муниципальном образовании «Коношский муниципальный район»</t>
  </si>
  <si>
    <r>
      <t xml:space="preserve">«Общий объем финансовых средств, необходимых для реализации Программы, составляет </t>
    </r>
    <r>
      <rPr>
        <b/>
        <sz val="12"/>
        <color theme="1"/>
        <rFont val="Times New Roman"/>
        <family val="1"/>
        <charset val="204"/>
      </rPr>
      <t xml:space="preserve">2 502 829,73 тыс. рублей </t>
    </r>
    <r>
      <rPr>
        <sz val="12"/>
        <color theme="1"/>
        <rFont val="Times New Roman"/>
        <family val="1"/>
        <charset val="204"/>
      </rPr>
      <t>(в ценах 2018 года), (было 2 399 631,43 тыс. рублей).</t>
    </r>
  </si>
  <si>
    <t xml:space="preserve">Внесение изменений и дополнений в Программу комплексного социально-экономического развития муниципального образования «Коношский муниципальный район» на 2016-2018 годы 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</si>
</sst>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5" fillId="0" borderId="0" xfId="0" applyFont="1" applyAlignment="1">
      <alignment wrapText="1"/>
    </xf>
    <xf numFmtId="0" fontId="2" fillId="0" borderId="1" xfId="0" applyFont="1" applyBorder="1" applyAlignment="1">
      <alignment vertical="center" wrapText="1"/>
    </xf>
    <xf numFmtId="4" fontId="5" fillId="0" borderId="0" xfId="0" applyNumberFormat="1" applyFont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top" wrapText="1"/>
    </xf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center" wrapText="1"/>
    </xf>
    <xf numFmtId="0" fontId="7" fillId="0" borderId="0" xfId="0" applyFont="1" applyBorder="1" applyAlignment="1">
      <alignment wrapText="1"/>
    </xf>
    <xf numFmtId="4" fontId="7" fillId="0" borderId="0" xfId="0" applyNumberFormat="1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vertical="top" wrapText="1"/>
    </xf>
    <xf numFmtId="0" fontId="2" fillId="0" borderId="11" xfId="0" applyFont="1" applyBorder="1" applyAlignment="1">
      <alignment wrapText="1"/>
    </xf>
    <xf numFmtId="0" fontId="5" fillId="0" borderId="11" xfId="0" applyFont="1" applyBorder="1" applyAlignment="1">
      <alignment wrapText="1"/>
    </xf>
    <xf numFmtId="0" fontId="2" fillId="0" borderId="11" xfId="0" applyFont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" fillId="0" borderId="9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2" fontId="2" fillId="0" borderId="9" xfId="0" applyNumberFormat="1" applyFont="1" applyBorder="1" applyAlignment="1">
      <alignment horizontal="center" vertical="center" wrapText="1"/>
    </xf>
    <xf numFmtId="0" fontId="5" fillId="2" borderId="0" xfId="0" applyFont="1" applyFill="1" applyAlignment="1">
      <alignment wrapText="1"/>
    </xf>
    <xf numFmtId="0" fontId="3" fillId="2" borderId="1" xfId="0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8" fillId="0" borderId="0" xfId="0" applyFont="1" applyAlignment="1">
      <alignment horizontal="left" wrapText="1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58"/>
  <sheetViews>
    <sheetView tabSelected="1" zoomScaleSheetLayoutView="100" workbookViewId="0">
      <selection sqref="A1:G1"/>
    </sheetView>
  </sheetViews>
  <sheetFormatPr defaultRowHeight="15.75"/>
  <cols>
    <col min="1" max="1" width="4.85546875" style="1" customWidth="1"/>
    <col min="2" max="2" width="38.85546875" style="1" customWidth="1"/>
    <col min="3" max="3" width="33.140625" style="1" customWidth="1"/>
    <col min="4" max="7" width="15.140625" style="1" customWidth="1"/>
    <col min="8" max="10" width="13.28515625" style="1" bestFit="1" customWidth="1"/>
    <col min="11" max="11" width="11.5703125" style="1" bestFit="1" customWidth="1"/>
    <col min="12" max="12" width="10.42578125" style="1" bestFit="1" customWidth="1"/>
    <col min="13" max="16384" width="9.140625" style="1"/>
  </cols>
  <sheetData>
    <row r="1" spans="1:7" ht="49.5" customHeight="1">
      <c r="A1" s="72" t="s">
        <v>158</v>
      </c>
      <c r="B1" s="72"/>
      <c r="C1" s="72"/>
      <c r="D1" s="72"/>
      <c r="E1" s="72"/>
      <c r="F1" s="72"/>
      <c r="G1" s="72"/>
    </row>
    <row r="2" spans="1:7" ht="92.25" customHeight="1">
      <c r="A2" s="71" t="s">
        <v>147</v>
      </c>
      <c r="B2" s="71"/>
      <c r="C2" s="71"/>
      <c r="D2" s="71"/>
      <c r="E2" s="71"/>
      <c r="F2" s="71"/>
      <c r="G2" s="71"/>
    </row>
    <row r="3" spans="1:7" ht="34.5" customHeight="1">
      <c r="A3" s="71" t="s">
        <v>145</v>
      </c>
      <c r="B3" s="71"/>
      <c r="C3" s="71"/>
      <c r="D3" s="71"/>
      <c r="E3" s="71"/>
      <c r="F3" s="71"/>
      <c r="G3" s="71"/>
    </row>
    <row r="4" spans="1:7">
      <c r="A4" s="76" t="s">
        <v>146</v>
      </c>
      <c r="B4" s="76"/>
      <c r="C4" s="76"/>
      <c r="D4" s="76"/>
      <c r="E4" s="76"/>
      <c r="F4" s="76"/>
      <c r="G4" s="76"/>
    </row>
    <row r="5" spans="1:7" ht="21.75" customHeight="1">
      <c r="A5" s="77" t="s">
        <v>144</v>
      </c>
      <c r="B5" s="77"/>
      <c r="C5" s="77"/>
      <c r="D5" s="77"/>
      <c r="E5" s="77"/>
      <c r="F5" s="77"/>
      <c r="G5" s="77"/>
    </row>
    <row r="6" spans="1:7" ht="35.25" customHeight="1">
      <c r="A6" s="71" t="s">
        <v>157</v>
      </c>
      <c r="B6" s="71"/>
      <c r="C6" s="71"/>
      <c r="D6" s="71"/>
      <c r="E6" s="71"/>
      <c r="F6" s="71"/>
      <c r="G6" s="71"/>
    </row>
    <row r="7" spans="1:7">
      <c r="A7" s="76"/>
      <c r="B7" s="76"/>
      <c r="C7" s="76"/>
      <c r="D7" s="76"/>
      <c r="E7" s="76"/>
      <c r="F7" s="76"/>
      <c r="G7" s="76"/>
    </row>
    <row r="8" spans="1:7">
      <c r="A8" s="76" t="s">
        <v>143</v>
      </c>
      <c r="B8" s="76"/>
      <c r="C8" s="76"/>
      <c r="D8" s="76"/>
      <c r="E8" s="76"/>
      <c r="F8" s="76"/>
      <c r="G8" s="76"/>
    </row>
    <row r="9" spans="1:7" ht="21.75" customHeight="1">
      <c r="A9" s="51" t="s">
        <v>142</v>
      </c>
      <c r="B9" s="51"/>
      <c r="C9" s="51"/>
      <c r="D9" s="51"/>
      <c r="E9" s="51"/>
      <c r="F9" s="51"/>
      <c r="G9" s="51"/>
    </row>
    <row r="10" spans="1:7" ht="15.75" customHeight="1">
      <c r="A10" s="7"/>
      <c r="B10" s="6"/>
      <c r="C10" s="7"/>
      <c r="D10" s="7"/>
      <c r="E10" s="7"/>
      <c r="F10" s="7"/>
      <c r="G10" s="7"/>
    </row>
    <row r="11" spans="1:7" ht="31.5">
      <c r="A11" s="22" t="s">
        <v>134</v>
      </c>
      <c r="B11" s="78" t="s">
        <v>1</v>
      </c>
      <c r="C11" s="78"/>
      <c r="D11" s="23" t="s">
        <v>135</v>
      </c>
      <c r="E11" s="5" t="s">
        <v>3</v>
      </c>
      <c r="F11" s="5" t="s">
        <v>4</v>
      </c>
      <c r="G11" s="5" t="s">
        <v>5</v>
      </c>
    </row>
    <row r="12" spans="1:7" ht="22.5" customHeight="1">
      <c r="A12" s="11">
        <v>1</v>
      </c>
      <c r="B12" s="79" t="s">
        <v>136</v>
      </c>
      <c r="C12" s="79"/>
      <c r="D12" s="32">
        <f>E12+F12+G12</f>
        <v>261877.19999999998</v>
      </c>
      <c r="E12" s="28">
        <v>164690.5</v>
      </c>
      <c r="F12" s="28">
        <v>86595.9</v>
      </c>
      <c r="G12" s="28">
        <v>10590.8</v>
      </c>
    </row>
    <row r="13" spans="1:7" ht="21" customHeight="1">
      <c r="A13" s="11">
        <v>2</v>
      </c>
      <c r="B13" s="79" t="s">
        <v>137</v>
      </c>
      <c r="C13" s="79"/>
      <c r="D13" s="32">
        <f t="shared" ref="D13:D17" si="0">E13+F13+G13</f>
        <v>1239388.1299999999</v>
      </c>
      <c r="E13" s="28">
        <v>451478.9</v>
      </c>
      <c r="F13" s="28">
        <v>387875.73</v>
      </c>
      <c r="G13" s="28">
        <v>400033.5</v>
      </c>
    </row>
    <row r="14" spans="1:7" ht="18" customHeight="1">
      <c r="A14" s="11">
        <v>3</v>
      </c>
      <c r="B14" s="79" t="s">
        <v>138</v>
      </c>
      <c r="C14" s="79"/>
      <c r="D14" s="32">
        <f t="shared" si="0"/>
        <v>670029.60000000009</v>
      </c>
      <c r="E14" s="28">
        <v>207783.5</v>
      </c>
      <c r="F14" s="28">
        <v>211446.39999999999</v>
      </c>
      <c r="G14" s="28">
        <v>250799.7</v>
      </c>
    </row>
    <row r="15" spans="1:7" ht="20.25" customHeight="1">
      <c r="A15" s="11">
        <v>4</v>
      </c>
      <c r="B15" s="79" t="s">
        <v>139</v>
      </c>
      <c r="C15" s="79"/>
      <c r="D15" s="32">
        <f t="shared" si="0"/>
        <v>4451.3</v>
      </c>
      <c r="E15" s="28">
        <v>3067.2</v>
      </c>
      <c r="F15" s="28">
        <v>624.5</v>
      </c>
      <c r="G15" s="28">
        <v>759.6</v>
      </c>
    </row>
    <row r="16" spans="1:7" ht="20.25" customHeight="1">
      <c r="A16" s="11">
        <v>5</v>
      </c>
      <c r="B16" s="79" t="s">
        <v>140</v>
      </c>
      <c r="C16" s="79"/>
      <c r="D16" s="32">
        <f t="shared" si="0"/>
        <v>327083.5</v>
      </c>
      <c r="E16" s="28">
        <v>180585.5</v>
      </c>
      <c r="F16" s="28">
        <v>91267.5</v>
      </c>
      <c r="G16" s="28">
        <v>55230.5</v>
      </c>
    </row>
    <row r="17" spans="1:9" ht="31.5" customHeight="1">
      <c r="A17" s="11"/>
      <c r="B17" s="78" t="s">
        <v>141</v>
      </c>
      <c r="C17" s="78"/>
      <c r="D17" s="32">
        <f t="shared" si="0"/>
        <v>2502829.73</v>
      </c>
      <c r="E17" s="28">
        <f>SUM(E12:E16)</f>
        <v>1007605.6</v>
      </c>
      <c r="F17" s="28">
        <f>SUM(F12:F16)</f>
        <v>777810.03</v>
      </c>
      <c r="G17" s="28">
        <f>SUM(G12:G16)</f>
        <v>717414.1</v>
      </c>
    </row>
    <row r="20" spans="1:9">
      <c r="A20" s="75" t="s">
        <v>132</v>
      </c>
      <c r="B20" s="75"/>
      <c r="C20" s="75"/>
      <c r="D20" s="75"/>
      <c r="E20" s="75"/>
      <c r="F20" s="75"/>
      <c r="G20" s="75"/>
    </row>
    <row r="21" spans="1:9">
      <c r="A21" s="51" t="s">
        <v>131</v>
      </c>
      <c r="B21" s="51"/>
      <c r="C21" s="51"/>
      <c r="D21" s="51"/>
      <c r="E21" s="51"/>
      <c r="F21" s="51"/>
      <c r="G21" s="51"/>
    </row>
    <row r="22" spans="1:9" ht="15.75" customHeight="1">
      <c r="A22" s="15"/>
      <c r="B22" s="16"/>
      <c r="C22" s="17"/>
      <c r="D22" s="17"/>
      <c r="E22" s="16"/>
      <c r="F22" s="18"/>
      <c r="G22" s="18"/>
    </row>
    <row r="23" spans="1:9" ht="24.75" customHeight="1">
      <c r="A23" s="47" t="s">
        <v>134</v>
      </c>
      <c r="B23" s="53" t="s">
        <v>129</v>
      </c>
      <c r="C23" s="53"/>
      <c r="D23" s="53" t="s">
        <v>105</v>
      </c>
      <c r="E23" s="53" t="s">
        <v>130</v>
      </c>
      <c r="F23" s="53"/>
      <c r="G23" s="53"/>
    </row>
    <row r="24" spans="1:9" ht="21.75" customHeight="1">
      <c r="A24" s="48"/>
      <c r="B24" s="54"/>
      <c r="C24" s="54"/>
      <c r="D24" s="54"/>
      <c r="E24" s="5" t="s">
        <v>3</v>
      </c>
      <c r="F24" s="5" t="s">
        <v>4</v>
      </c>
      <c r="G24" s="5" t="s">
        <v>5</v>
      </c>
    </row>
    <row r="25" spans="1:9" ht="18" customHeight="1">
      <c r="A25" s="11">
        <v>1</v>
      </c>
      <c r="B25" s="52" t="s">
        <v>106</v>
      </c>
      <c r="C25" s="52"/>
      <c r="D25" s="25">
        <f>E25+F25+G25</f>
        <v>1438776.6</v>
      </c>
      <c r="E25" s="29">
        <v>460971.9</v>
      </c>
      <c r="F25" s="29">
        <v>470195.4</v>
      </c>
      <c r="G25" s="29">
        <v>507609.3</v>
      </c>
      <c r="I25" s="3"/>
    </row>
    <row r="26" spans="1:9" ht="17.25" customHeight="1">
      <c r="A26" s="11">
        <v>2</v>
      </c>
      <c r="B26" s="52" t="s">
        <v>107</v>
      </c>
      <c r="C26" s="52"/>
      <c r="D26" s="25">
        <f t="shared" ref="D26:D46" si="1">E26+F26+G26</f>
        <v>2100.6999999999998</v>
      </c>
      <c r="E26" s="30">
        <v>79</v>
      </c>
      <c r="F26" s="30">
        <v>1335.7</v>
      </c>
      <c r="G26" s="30">
        <v>686</v>
      </c>
      <c r="I26" s="3"/>
    </row>
    <row r="27" spans="1:9">
      <c r="A27" s="11">
        <v>3</v>
      </c>
      <c r="B27" s="52" t="s">
        <v>108</v>
      </c>
      <c r="C27" s="52"/>
      <c r="D27" s="25">
        <f t="shared" si="1"/>
        <v>192176.90000000002</v>
      </c>
      <c r="E27" s="30">
        <v>47861.7</v>
      </c>
      <c r="F27" s="30">
        <v>67808.100000000006</v>
      </c>
      <c r="G27" s="30">
        <v>76507.100000000006</v>
      </c>
      <c r="I27" s="3"/>
    </row>
    <row r="28" spans="1:9" ht="15.75" customHeight="1">
      <c r="A28" s="11">
        <v>4</v>
      </c>
      <c r="B28" s="52" t="s">
        <v>109</v>
      </c>
      <c r="C28" s="52"/>
      <c r="D28" s="25">
        <f t="shared" si="1"/>
        <v>5038.3999999999996</v>
      </c>
      <c r="E28" s="30">
        <v>1350.2</v>
      </c>
      <c r="F28" s="30">
        <v>1759.1</v>
      </c>
      <c r="G28" s="30">
        <v>1929.1</v>
      </c>
      <c r="I28" s="3"/>
    </row>
    <row r="29" spans="1:9" ht="20.25" customHeight="1">
      <c r="A29" s="11">
        <v>5</v>
      </c>
      <c r="B29" s="52" t="s">
        <v>110</v>
      </c>
      <c r="C29" s="52"/>
      <c r="D29" s="25">
        <f t="shared" si="1"/>
        <v>4279.5999999999995</v>
      </c>
      <c r="E29" s="30">
        <v>1297.8</v>
      </c>
      <c r="F29" s="30">
        <v>1295.0999999999999</v>
      </c>
      <c r="G29" s="30">
        <v>1686.7</v>
      </c>
      <c r="I29" s="3"/>
    </row>
    <row r="30" spans="1:9">
      <c r="A30" s="11">
        <v>6</v>
      </c>
      <c r="B30" s="52" t="s">
        <v>111</v>
      </c>
      <c r="C30" s="52"/>
      <c r="D30" s="25">
        <f t="shared" si="1"/>
        <v>116209.40000000001</v>
      </c>
      <c r="E30" s="30">
        <v>66458.3</v>
      </c>
      <c r="F30" s="30">
        <v>32720.9</v>
      </c>
      <c r="G30" s="30">
        <v>17030.2</v>
      </c>
      <c r="I30" s="3"/>
    </row>
    <row r="31" spans="1:9" ht="15.75" customHeight="1">
      <c r="A31" s="11">
        <v>7</v>
      </c>
      <c r="B31" s="55" t="s">
        <v>112</v>
      </c>
      <c r="C31" s="55"/>
      <c r="D31" s="25">
        <f t="shared" si="1"/>
        <v>43.599999999999994</v>
      </c>
      <c r="E31" s="30">
        <v>25.9</v>
      </c>
      <c r="F31" s="30">
        <v>17.7</v>
      </c>
      <c r="G31" s="30">
        <v>0</v>
      </c>
      <c r="I31" s="3"/>
    </row>
    <row r="32" spans="1:9" ht="30.75" customHeight="1">
      <c r="A32" s="11">
        <v>8</v>
      </c>
      <c r="B32" s="52" t="s">
        <v>113</v>
      </c>
      <c r="C32" s="52"/>
      <c r="D32" s="25">
        <f t="shared" si="1"/>
        <v>18070.099999999999</v>
      </c>
      <c r="E32" s="30">
        <v>5350.2</v>
      </c>
      <c r="F32" s="30">
        <v>4321.1000000000004</v>
      </c>
      <c r="G32" s="30">
        <v>8398.7999999999993</v>
      </c>
      <c r="I32" s="3"/>
    </row>
    <row r="33" spans="1:9">
      <c r="A33" s="11">
        <v>9</v>
      </c>
      <c r="B33" s="52" t="s">
        <v>114</v>
      </c>
      <c r="C33" s="52"/>
      <c r="D33" s="25">
        <f t="shared" si="1"/>
        <v>1560.9</v>
      </c>
      <c r="E33" s="30">
        <v>609.5</v>
      </c>
      <c r="F33" s="30">
        <v>601.29999999999995</v>
      </c>
      <c r="G33" s="30">
        <v>350.1</v>
      </c>
      <c r="I33" s="3"/>
    </row>
    <row r="34" spans="1:9">
      <c r="A34" s="11">
        <v>10</v>
      </c>
      <c r="B34" s="52" t="s">
        <v>115</v>
      </c>
      <c r="C34" s="52"/>
      <c r="D34" s="25">
        <f>E34+F34+G34</f>
        <v>160350</v>
      </c>
      <c r="E34" s="30">
        <v>93850</v>
      </c>
      <c r="F34" s="30">
        <v>36500</v>
      </c>
      <c r="G34" s="30">
        <v>30000</v>
      </c>
      <c r="I34" s="3"/>
    </row>
    <row r="35" spans="1:9">
      <c r="A35" s="11">
        <v>11</v>
      </c>
      <c r="B35" s="52" t="s">
        <v>116</v>
      </c>
      <c r="C35" s="52"/>
      <c r="D35" s="25">
        <f t="shared" si="1"/>
        <v>78096.399999999994</v>
      </c>
      <c r="E35" s="30">
        <v>30144.2</v>
      </c>
      <c r="F35" s="30">
        <v>27453.7</v>
      </c>
      <c r="G35" s="30">
        <v>20498.5</v>
      </c>
      <c r="I35" s="3"/>
    </row>
    <row r="36" spans="1:9">
      <c r="A36" s="11">
        <v>12</v>
      </c>
      <c r="B36" s="52" t="s">
        <v>117</v>
      </c>
      <c r="C36" s="52"/>
      <c r="D36" s="25">
        <f t="shared" si="1"/>
        <v>23859.300000000003</v>
      </c>
      <c r="E36" s="30">
        <v>527.5</v>
      </c>
      <c r="F36" s="30">
        <v>396.9</v>
      </c>
      <c r="G36" s="30">
        <v>22934.9</v>
      </c>
      <c r="I36" s="3"/>
    </row>
    <row r="37" spans="1:9">
      <c r="A37" s="11">
        <v>13</v>
      </c>
      <c r="B37" s="52" t="s">
        <v>118</v>
      </c>
      <c r="C37" s="52"/>
      <c r="D37" s="25">
        <f t="shared" si="1"/>
        <v>364877.83</v>
      </c>
      <c r="E37" s="30">
        <v>266537.2</v>
      </c>
      <c r="F37" s="30">
        <v>95964.83</v>
      </c>
      <c r="G37" s="30">
        <v>2375.8000000000002</v>
      </c>
      <c r="I37" s="3"/>
    </row>
    <row r="38" spans="1:9" ht="18" customHeight="1">
      <c r="A38" s="11">
        <v>14</v>
      </c>
      <c r="B38" s="52" t="s">
        <v>119</v>
      </c>
      <c r="C38" s="52"/>
      <c r="D38" s="25">
        <f t="shared" si="1"/>
        <v>2587.4</v>
      </c>
      <c r="E38" s="30">
        <v>2587.4</v>
      </c>
      <c r="F38" s="30">
        <v>0</v>
      </c>
      <c r="G38" s="30">
        <v>0</v>
      </c>
      <c r="I38" s="3"/>
    </row>
    <row r="39" spans="1:9">
      <c r="A39" s="11">
        <v>15</v>
      </c>
      <c r="B39" s="52" t="s">
        <v>120</v>
      </c>
      <c r="C39" s="52"/>
      <c r="D39" s="25">
        <f t="shared" si="1"/>
        <v>995.8</v>
      </c>
      <c r="E39" s="30">
        <v>229</v>
      </c>
      <c r="F39" s="30">
        <v>600</v>
      </c>
      <c r="G39" s="30">
        <v>166.8</v>
      </c>
      <c r="I39" s="3"/>
    </row>
    <row r="40" spans="1:9">
      <c r="A40" s="11">
        <v>16</v>
      </c>
      <c r="B40" s="52" t="s">
        <v>121</v>
      </c>
      <c r="C40" s="52"/>
      <c r="D40" s="25">
        <f t="shared" si="1"/>
        <v>99</v>
      </c>
      <c r="E40" s="30">
        <v>33</v>
      </c>
      <c r="F40" s="30">
        <v>33</v>
      </c>
      <c r="G40" s="30">
        <v>33</v>
      </c>
      <c r="I40" s="3"/>
    </row>
    <row r="41" spans="1:9">
      <c r="A41" s="11">
        <v>17</v>
      </c>
      <c r="B41" s="52" t="s">
        <v>122</v>
      </c>
      <c r="C41" s="52"/>
      <c r="D41" s="25">
        <f t="shared" si="1"/>
        <v>150.6</v>
      </c>
      <c r="E41" s="30">
        <v>51</v>
      </c>
      <c r="F41" s="30">
        <v>49.7</v>
      </c>
      <c r="G41" s="30">
        <v>49.9</v>
      </c>
      <c r="I41" s="3"/>
    </row>
    <row r="42" spans="1:9" ht="15.75" customHeight="1">
      <c r="A42" s="11">
        <v>18</v>
      </c>
      <c r="B42" s="55" t="s">
        <v>123</v>
      </c>
      <c r="C42" s="55"/>
      <c r="D42" s="25">
        <f t="shared" si="1"/>
        <v>0</v>
      </c>
      <c r="E42" s="30">
        <v>0</v>
      </c>
      <c r="F42" s="30">
        <v>0</v>
      </c>
      <c r="G42" s="30">
        <v>0</v>
      </c>
      <c r="I42" s="3"/>
    </row>
    <row r="43" spans="1:9" ht="18" customHeight="1">
      <c r="A43" s="11">
        <v>19</v>
      </c>
      <c r="B43" s="52" t="s">
        <v>124</v>
      </c>
      <c r="C43" s="52"/>
      <c r="D43" s="25">
        <f t="shared" si="1"/>
        <v>86716.200000000012</v>
      </c>
      <c r="E43" s="30">
        <v>28745.4</v>
      </c>
      <c r="F43" s="30">
        <v>30815.9</v>
      </c>
      <c r="G43" s="30">
        <v>27154.9</v>
      </c>
      <c r="I43" s="3"/>
    </row>
    <row r="44" spans="1:9" ht="35.25" customHeight="1">
      <c r="A44" s="11">
        <v>20</v>
      </c>
      <c r="B44" s="52" t="s">
        <v>125</v>
      </c>
      <c r="C44" s="52"/>
      <c r="D44" s="25">
        <f t="shared" si="1"/>
        <v>6835</v>
      </c>
      <c r="E44" s="30">
        <v>896.4</v>
      </c>
      <c r="F44" s="30">
        <v>5938.6</v>
      </c>
      <c r="G44" s="30">
        <v>0</v>
      </c>
      <c r="I44" s="3"/>
    </row>
    <row r="45" spans="1:9">
      <c r="A45" s="11">
        <v>21</v>
      </c>
      <c r="B45" s="52" t="s">
        <v>126</v>
      </c>
      <c r="C45" s="52"/>
      <c r="D45" s="25">
        <f t="shared" si="1"/>
        <v>0</v>
      </c>
      <c r="E45" s="31">
        <v>0</v>
      </c>
      <c r="F45" s="31">
        <v>0</v>
      </c>
      <c r="G45" s="31">
        <v>0</v>
      </c>
      <c r="I45" s="3"/>
    </row>
    <row r="46" spans="1:9">
      <c r="A46" s="11">
        <v>22</v>
      </c>
      <c r="B46" s="52" t="s">
        <v>127</v>
      </c>
      <c r="C46" s="52"/>
      <c r="D46" s="25">
        <f t="shared" si="1"/>
        <v>6</v>
      </c>
      <c r="E46" s="13">
        <v>0</v>
      </c>
      <c r="F46" s="13">
        <v>3</v>
      </c>
      <c r="G46" s="13">
        <v>3</v>
      </c>
      <c r="I46" s="3"/>
    </row>
    <row r="47" spans="1:9" ht="15.75" customHeight="1">
      <c r="A47" s="12"/>
      <c r="B47" s="49" t="s">
        <v>128</v>
      </c>
      <c r="C47" s="50"/>
      <c r="D47" s="14">
        <f>SUM(D25:D46)</f>
        <v>2502829.73</v>
      </c>
      <c r="E47" s="14">
        <f>SUM(E25:E46)</f>
        <v>1007605.6</v>
      </c>
      <c r="F47" s="14">
        <f>SUM(F25:F46)</f>
        <v>777810.02999999991</v>
      </c>
      <c r="G47" s="14">
        <f>SUM(G25:G46)</f>
        <v>717414.10000000009</v>
      </c>
    </row>
    <row r="48" spans="1:9">
      <c r="A48" s="6"/>
      <c r="B48" s="7"/>
      <c r="C48" s="8"/>
      <c r="D48" s="9"/>
      <c r="E48" s="9"/>
      <c r="F48" s="10"/>
      <c r="G48" s="10"/>
    </row>
    <row r="49" spans="1:9" ht="29.25" customHeight="1">
      <c r="A49" s="46" t="s">
        <v>154</v>
      </c>
      <c r="B49" s="46"/>
      <c r="C49" s="46"/>
      <c r="D49" s="46"/>
      <c r="E49" s="46"/>
      <c r="F49" s="46"/>
      <c r="G49" s="46"/>
    </row>
    <row r="50" spans="1:9">
      <c r="A50" s="74" t="s">
        <v>104</v>
      </c>
      <c r="B50" s="74"/>
      <c r="C50" s="74"/>
      <c r="D50" s="74"/>
      <c r="E50" s="74"/>
      <c r="F50" s="74"/>
      <c r="G50" s="74"/>
    </row>
    <row r="51" spans="1:9">
      <c r="A51" s="73" t="s">
        <v>103</v>
      </c>
      <c r="B51" s="73"/>
      <c r="C51" s="73"/>
      <c r="D51" s="73"/>
      <c r="E51" s="73"/>
      <c r="F51" s="73"/>
      <c r="G51" s="73"/>
    </row>
    <row r="52" spans="1:9">
      <c r="A52" s="19"/>
      <c r="B52" s="19"/>
      <c r="C52" s="19"/>
      <c r="D52" s="19"/>
      <c r="E52" s="19"/>
      <c r="F52" s="19"/>
      <c r="G52" s="19"/>
    </row>
    <row r="53" spans="1:9" ht="15" customHeight="1">
      <c r="A53" s="80" t="s">
        <v>0</v>
      </c>
      <c r="B53" s="82" t="s">
        <v>94</v>
      </c>
      <c r="C53" s="80" t="s">
        <v>1</v>
      </c>
      <c r="D53" s="82" t="s">
        <v>95</v>
      </c>
      <c r="E53" s="81" t="s">
        <v>2</v>
      </c>
      <c r="F53" s="81"/>
      <c r="G53" s="81"/>
    </row>
    <row r="54" spans="1:9" ht="21.75" customHeight="1">
      <c r="A54" s="80"/>
      <c r="B54" s="83"/>
      <c r="C54" s="80"/>
      <c r="D54" s="83"/>
      <c r="E54" s="27" t="s">
        <v>3</v>
      </c>
      <c r="F54" s="27" t="s">
        <v>4</v>
      </c>
      <c r="G54" s="27" t="s">
        <v>5</v>
      </c>
    </row>
    <row r="55" spans="1:9">
      <c r="A55" s="58" t="s">
        <v>6</v>
      </c>
      <c r="B55" s="58"/>
      <c r="C55" s="58"/>
      <c r="D55" s="58"/>
      <c r="E55" s="58"/>
      <c r="F55" s="58"/>
      <c r="G55" s="58"/>
    </row>
    <row r="56" spans="1:9">
      <c r="A56" s="66">
        <v>1</v>
      </c>
      <c r="B56" s="44" t="s">
        <v>7</v>
      </c>
      <c r="C56" s="34" t="s">
        <v>8</v>
      </c>
      <c r="D56" s="35">
        <f>E56+F56+G56</f>
        <v>1430592.9</v>
      </c>
      <c r="E56" s="35">
        <v>456811.2</v>
      </c>
      <c r="F56" s="35">
        <f>F58+F59</f>
        <v>468292.80000000005</v>
      </c>
      <c r="G56" s="35">
        <f>G58+G59</f>
        <v>505488.9</v>
      </c>
    </row>
    <row r="57" spans="1:9">
      <c r="A57" s="66"/>
      <c r="B57" s="44"/>
      <c r="C57" s="36" t="s">
        <v>9</v>
      </c>
      <c r="D57" s="35"/>
      <c r="E57" s="37"/>
      <c r="F57" s="37"/>
      <c r="G57" s="37"/>
      <c r="I57" s="3"/>
    </row>
    <row r="58" spans="1:9">
      <c r="A58" s="66"/>
      <c r="B58" s="44"/>
      <c r="C58" s="36" t="s">
        <v>10</v>
      </c>
      <c r="D58" s="35">
        <f t="shared" ref="D58:D63" si="2">E58+F58+G58</f>
        <v>1012649.8</v>
      </c>
      <c r="E58" s="37">
        <v>322374.59999999998</v>
      </c>
      <c r="F58" s="37">
        <v>330180.7</v>
      </c>
      <c r="G58" s="37">
        <v>360094.5</v>
      </c>
      <c r="I58" s="3"/>
    </row>
    <row r="59" spans="1:9">
      <c r="A59" s="66"/>
      <c r="B59" s="44"/>
      <c r="C59" s="36" t="s">
        <v>11</v>
      </c>
      <c r="D59" s="35">
        <f t="shared" si="2"/>
        <v>417943.1</v>
      </c>
      <c r="E59" s="37">
        <v>134436.6</v>
      </c>
      <c r="F59" s="37">
        <v>138112.1</v>
      </c>
      <c r="G59" s="37">
        <v>145394.4</v>
      </c>
    </row>
    <row r="60" spans="1:9">
      <c r="A60" s="66">
        <v>2</v>
      </c>
      <c r="B60" s="44" t="s">
        <v>12</v>
      </c>
      <c r="C60" s="34" t="s">
        <v>8</v>
      </c>
      <c r="D60" s="35">
        <f t="shared" si="2"/>
        <v>8183.7000000000007</v>
      </c>
      <c r="E60" s="35">
        <v>4160.7</v>
      </c>
      <c r="F60" s="35">
        <f>F62+F63</f>
        <v>1902.6000000000001</v>
      </c>
      <c r="G60" s="35">
        <f>G62+G63</f>
        <v>2120.4</v>
      </c>
    </row>
    <row r="61" spans="1:9">
      <c r="A61" s="66"/>
      <c r="B61" s="44"/>
      <c r="C61" s="36" t="s">
        <v>9</v>
      </c>
      <c r="D61" s="35"/>
      <c r="E61" s="37"/>
      <c r="F61" s="37"/>
      <c r="G61" s="37"/>
    </row>
    <row r="62" spans="1:9">
      <c r="A62" s="66"/>
      <c r="B62" s="44"/>
      <c r="C62" s="36" t="s">
        <v>10</v>
      </c>
      <c r="D62" s="35">
        <f t="shared" si="2"/>
        <v>7295.5</v>
      </c>
      <c r="E62" s="37">
        <v>3867</v>
      </c>
      <c r="F62" s="37">
        <v>1606.4</v>
      </c>
      <c r="G62" s="37">
        <v>1822.1</v>
      </c>
    </row>
    <row r="63" spans="1:9">
      <c r="A63" s="66"/>
      <c r="B63" s="44"/>
      <c r="C63" s="36" t="s">
        <v>11</v>
      </c>
      <c r="D63" s="35">
        <f t="shared" si="2"/>
        <v>888.2</v>
      </c>
      <c r="E63" s="37">
        <v>293.7</v>
      </c>
      <c r="F63" s="37">
        <v>296.2</v>
      </c>
      <c r="G63" s="37">
        <v>298.3</v>
      </c>
    </row>
    <row r="64" spans="1:9">
      <c r="A64" s="56" t="s">
        <v>13</v>
      </c>
      <c r="B64" s="56"/>
      <c r="C64" s="34" t="s">
        <v>8</v>
      </c>
      <c r="D64" s="35">
        <f>E64+F64+G64</f>
        <v>1438776.6</v>
      </c>
      <c r="E64" s="35">
        <f>E66+E67+E68+E69</f>
        <v>460971.9</v>
      </c>
      <c r="F64" s="35">
        <f>F66+F67+F68+F69</f>
        <v>470195.4</v>
      </c>
      <c r="G64" s="35">
        <f>G66+G67+G68+G69</f>
        <v>507609.29999999993</v>
      </c>
    </row>
    <row r="65" spans="1:7">
      <c r="A65" s="56"/>
      <c r="B65" s="56"/>
      <c r="C65" s="34" t="s">
        <v>9</v>
      </c>
      <c r="D65" s="35"/>
      <c r="E65" s="35"/>
      <c r="F65" s="35"/>
      <c r="G65" s="35"/>
    </row>
    <row r="66" spans="1:7">
      <c r="A66" s="56"/>
      <c r="B66" s="56"/>
      <c r="C66" s="34" t="s">
        <v>14</v>
      </c>
      <c r="D66" s="35">
        <v>0</v>
      </c>
      <c r="E66" s="35">
        <v>0</v>
      </c>
      <c r="F66" s="35">
        <v>0</v>
      </c>
      <c r="G66" s="35">
        <v>0</v>
      </c>
    </row>
    <row r="67" spans="1:7">
      <c r="A67" s="56"/>
      <c r="B67" s="56"/>
      <c r="C67" s="34" t="s">
        <v>10</v>
      </c>
      <c r="D67" s="35">
        <f>E67+F67+G67</f>
        <v>1019945.2999999999</v>
      </c>
      <c r="E67" s="35">
        <f t="shared" ref="E67:G68" si="3">E58+E62</f>
        <v>326241.59999999998</v>
      </c>
      <c r="F67" s="35">
        <f t="shared" si="3"/>
        <v>331787.10000000003</v>
      </c>
      <c r="G67" s="35">
        <f t="shared" si="3"/>
        <v>361916.6</v>
      </c>
    </row>
    <row r="68" spans="1:7">
      <c r="A68" s="56"/>
      <c r="B68" s="56"/>
      <c r="C68" s="34" t="s">
        <v>11</v>
      </c>
      <c r="D68" s="35">
        <f>E68+F68+G68</f>
        <v>418831.30000000005</v>
      </c>
      <c r="E68" s="35">
        <f t="shared" si="3"/>
        <v>134730.30000000002</v>
      </c>
      <c r="F68" s="35">
        <f t="shared" si="3"/>
        <v>138408.30000000002</v>
      </c>
      <c r="G68" s="35">
        <f t="shared" si="3"/>
        <v>145692.69999999998</v>
      </c>
    </row>
    <row r="69" spans="1:7">
      <c r="A69" s="56"/>
      <c r="B69" s="56"/>
      <c r="C69" s="34" t="s">
        <v>15</v>
      </c>
      <c r="D69" s="35">
        <v>0</v>
      </c>
      <c r="E69" s="35">
        <v>0</v>
      </c>
      <c r="F69" s="35">
        <v>0</v>
      </c>
      <c r="G69" s="35">
        <v>0</v>
      </c>
    </row>
    <row r="70" spans="1:7">
      <c r="A70" s="56" t="s">
        <v>16</v>
      </c>
      <c r="B70" s="56"/>
      <c r="C70" s="56"/>
      <c r="D70" s="56"/>
      <c r="E70" s="56"/>
      <c r="F70" s="56"/>
      <c r="G70" s="56"/>
    </row>
    <row r="71" spans="1:7">
      <c r="A71" s="44">
        <v>1</v>
      </c>
      <c r="B71" s="44" t="s">
        <v>17</v>
      </c>
      <c r="C71" s="34" t="s">
        <v>8</v>
      </c>
      <c r="D71" s="35">
        <f>E71+F71+G71</f>
        <v>2100.6999999999998</v>
      </c>
      <c r="E71" s="35">
        <f>E73+E74+E75+E76+E77</f>
        <v>79</v>
      </c>
      <c r="F71" s="35">
        <f t="shared" ref="F71:G71" si="4">F73+F74+F75+F76+F77</f>
        <v>1335.7</v>
      </c>
      <c r="G71" s="35">
        <f t="shared" si="4"/>
        <v>686</v>
      </c>
    </row>
    <row r="72" spans="1:7">
      <c r="A72" s="44"/>
      <c r="B72" s="44"/>
      <c r="C72" s="36" t="s">
        <v>9</v>
      </c>
      <c r="D72" s="35"/>
      <c r="E72" s="37"/>
      <c r="F72" s="37"/>
      <c r="G72" s="37"/>
    </row>
    <row r="73" spans="1:7">
      <c r="A73" s="44"/>
      <c r="B73" s="44"/>
      <c r="C73" s="36" t="s">
        <v>14</v>
      </c>
      <c r="D73" s="35">
        <f t="shared" ref="D73:D77" si="5">E73+F73+G73</f>
        <v>1080.9000000000001</v>
      </c>
      <c r="E73" s="37">
        <v>0</v>
      </c>
      <c r="F73" s="37">
        <v>1080.9000000000001</v>
      </c>
      <c r="G73" s="37">
        <v>0</v>
      </c>
    </row>
    <row r="74" spans="1:7">
      <c r="A74" s="44"/>
      <c r="B74" s="44"/>
      <c r="C74" s="36" t="s">
        <v>10</v>
      </c>
      <c r="D74" s="35">
        <f t="shared" si="5"/>
        <v>606.79999999999995</v>
      </c>
      <c r="E74" s="37">
        <v>0</v>
      </c>
      <c r="F74" s="37">
        <v>190.8</v>
      </c>
      <c r="G74" s="37">
        <v>416</v>
      </c>
    </row>
    <row r="75" spans="1:7">
      <c r="A75" s="44"/>
      <c r="B75" s="44"/>
      <c r="C75" s="36" t="s">
        <v>11</v>
      </c>
      <c r="D75" s="35">
        <f t="shared" si="5"/>
        <v>120</v>
      </c>
      <c r="E75" s="37">
        <v>0</v>
      </c>
      <c r="F75" s="37">
        <v>0</v>
      </c>
      <c r="G75" s="37">
        <v>120</v>
      </c>
    </row>
    <row r="76" spans="1:7">
      <c r="A76" s="44"/>
      <c r="B76" s="44"/>
      <c r="C76" s="36" t="s">
        <v>148</v>
      </c>
      <c r="D76" s="35">
        <f t="shared" si="5"/>
        <v>0</v>
      </c>
      <c r="E76" s="37">
        <v>0</v>
      </c>
      <c r="F76" s="37">
        <v>0</v>
      </c>
      <c r="G76" s="37">
        <v>0</v>
      </c>
    </row>
    <row r="77" spans="1:7">
      <c r="A77" s="44"/>
      <c r="B77" s="44"/>
      <c r="C77" s="36" t="s">
        <v>15</v>
      </c>
      <c r="D77" s="35">
        <f t="shared" si="5"/>
        <v>293</v>
      </c>
      <c r="E77" s="37">
        <v>79</v>
      </c>
      <c r="F77" s="37">
        <v>64</v>
      </c>
      <c r="G77" s="37">
        <v>150</v>
      </c>
    </row>
    <row r="78" spans="1:7">
      <c r="A78" s="56" t="s">
        <v>18</v>
      </c>
      <c r="B78" s="56"/>
      <c r="C78" s="34" t="s">
        <v>8</v>
      </c>
      <c r="D78" s="35">
        <f>D71</f>
        <v>2100.6999999999998</v>
      </c>
      <c r="E78" s="35">
        <f>E80+E81+E82+E83+E84</f>
        <v>79</v>
      </c>
      <c r="F78" s="35">
        <f t="shared" ref="F78:G78" si="6">F80+F81+F82+F83+F84</f>
        <v>1335.7</v>
      </c>
      <c r="G78" s="35">
        <f t="shared" si="6"/>
        <v>686</v>
      </c>
    </row>
    <row r="79" spans="1:7">
      <c r="A79" s="56"/>
      <c r="B79" s="56"/>
      <c r="C79" s="34" t="s">
        <v>9</v>
      </c>
      <c r="D79" s="35"/>
      <c r="E79" s="35"/>
      <c r="F79" s="35"/>
      <c r="G79" s="35"/>
    </row>
    <row r="80" spans="1:7">
      <c r="A80" s="56"/>
      <c r="B80" s="56"/>
      <c r="C80" s="34" t="s">
        <v>14</v>
      </c>
      <c r="D80" s="35">
        <f>E80+F80+G80</f>
        <v>1080.9000000000001</v>
      </c>
      <c r="E80" s="35">
        <v>0</v>
      </c>
      <c r="F80" s="35">
        <f>F73</f>
        <v>1080.9000000000001</v>
      </c>
      <c r="G80" s="35">
        <v>0</v>
      </c>
    </row>
    <row r="81" spans="1:9">
      <c r="A81" s="56"/>
      <c r="B81" s="56"/>
      <c r="C81" s="34" t="s">
        <v>10</v>
      </c>
      <c r="D81" s="35">
        <f t="shared" ref="D81:D84" si="7">E81+F81+G81</f>
        <v>606.79999999999995</v>
      </c>
      <c r="E81" s="35">
        <v>0</v>
      </c>
      <c r="F81" s="35">
        <f>F74</f>
        <v>190.8</v>
      </c>
      <c r="G81" s="35">
        <v>416</v>
      </c>
    </row>
    <row r="82" spans="1:9">
      <c r="A82" s="56"/>
      <c r="B82" s="56"/>
      <c r="C82" s="34" t="s">
        <v>11</v>
      </c>
      <c r="D82" s="35">
        <f t="shared" si="7"/>
        <v>263</v>
      </c>
      <c r="E82" s="35">
        <v>79</v>
      </c>
      <c r="F82" s="35">
        <f>F77</f>
        <v>64</v>
      </c>
      <c r="G82" s="35">
        <v>120</v>
      </c>
    </row>
    <row r="83" spans="1:9">
      <c r="A83" s="56"/>
      <c r="B83" s="56"/>
      <c r="C83" s="34" t="s">
        <v>148</v>
      </c>
      <c r="D83" s="35">
        <f t="shared" si="7"/>
        <v>0</v>
      </c>
      <c r="E83" s="35">
        <v>0</v>
      </c>
      <c r="F83" s="35">
        <v>0</v>
      </c>
      <c r="G83" s="35">
        <v>0</v>
      </c>
    </row>
    <row r="84" spans="1:9">
      <c r="A84" s="56"/>
      <c r="B84" s="56"/>
      <c r="C84" s="34" t="s">
        <v>15</v>
      </c>
      <c r="D84" s="35">
        <f t="shared" si="7"/>
        <v>150</v>
      </c>
      <c r="E84" s="35">
        <v>0</v>
      </c>
      <c r="F84" s="35">
        <v>0</v>
      </c>
      <c r="G84" s="35">
        <v>150</v>
      </c>
    </row>
    <row r="85" spans="1:9">
      <c r="A85" s="56" t="s">
        <v>19</v>
      </c>
      <c r="B85" s="56"/>
      <c r="C85" s="56"/>
      <c r="D85" s="56"/>
      <c r="E85" s="56"/>
      <c r="F85" s="56"/>
      <c r="G85" s="56"/>
    </row>
    <row r="86" spans="1:9">
      <c r="A86" s="44">
        <v>1</v>
      </c>
      <c r="B86" s="44" t="s">
        <v>20</v>
      </c>
      <c r="C86" s="34" t="s">
        <v>8</v>
      </c>
      <c r="D86" s="35">
        <f>E86+F86+G86</f>
        <v>172769.3</v>
      </c>
      <c r="E86" s="35">
        <f>E88+E89</f>
        <v>43935</v>
      </c>
      <c r="F86" s="35">
        <f t="shared" ref="F86:G86" si="8">F88+F89</f>
        <v>58789.4</v>
      </c>
      <c r="G86" s="35">
        <f t="shared" si="8"/>
        <v>70044.899999999994</v>
      </c>
      <c r="H86" s="3"/>
      <c r="I86" s="3"/>
    </row>
    <row r="87" spans="1:9">
      <c r="A87" s="44"/>
      <c r="B87" s="44"/>
      <c r="C87" s="36" t="s">
        <v>9</v>
      </c>
      <c r="D87" s="35"/>
      <c r="E87" s="37"/>
      <c r="F87" s="37"/>
      <c r="G87" s="37"/>
      <c r="H87" s="3"/>
    </row>
    <row r="88" spans="1:9">
      <c r="A88" s="44"/>
      <c r="B88" s="44"/>
      <c r="C88" s="36" t="s">
        <v>10</v>
      </c>
      <c r="D88" s="35">
        <f t="shared" ref="D88:D111" si="9">E88+F88+G88</f>
        <v>24467.699999999997</v>
      </c>
      <c r="E88" s="37">
        <v>919.3</v>
      </c>
      <c r="F88" s="37">
        <v>13608.6</v>
      </c>
      <c r="G88" s="37">
        <v>9939.7999999999993</v>
      </c>
      <c r="H88" s="3"/>
    </row>
    <row r="89" spans="1:9">
      <c r="A89" s="44"/>
      <c r="B89" s="44"/>
      <c r="C89" s="36" t="s">
        <v>11</v>
      </c>
      <c r="D89" s="35">
        <f t="shared" si="9"/>
        <v>148301.6</v>
      </c>
      <c r="E89" s="37">
        <v>43015.7</v>
      </c>
      <c r="F89" s="37">
        <v>45180.800000000003</v>
      </c>
      <c r="G89" s="37">
        <v>60105.1</v>
      </c>
      <c r="H89" s="3"/>
    </row>
    <row r="90" spans="1:9">
      <c r="A90" s="44">
        <v>2</v>
      </c>
      <c r="B90" s="44" t="s">
        <v>21</v>
      </c>
      <c r="C90" s="34" t="s">
        <v>8</v>
      </c>
      <c r="D90" s="35">
        <f t="shared" si="9"/>
        <v>995.2</v>
      </c>
      <c r="E90" s="35">
        <f>E92+E93+E94</f>
        <v>385.9</v>
      </c>
      <c r="F90" s="35">
        <f t="shared" ref="F90:G90" si="10">F92+F93+F94</f>
        <v>309.10000000000002</v>
      </c>
      <c r="G90" s="35">
        <f t="shared" si="10"/>
        <v>300.20000000000005</v>
      </c>
      <c r="H90" s="3"/>
      <c r="I90" s="3"/>
    </row>
    <row r="91" spans="1:9">
      <c r="A91" s="44"/>
      <c r="B91" s="44"/>
      <c r="C91" s="36" t="s">
        <v>9</v>
      </c>
      <c r="D91" s="35"/>
      <c r="E91" s="37"/>
      <c r="F91" s="37"/>
      <c r="G91" s="37"/>
      <c r="H91" s="3"/>
      <c r="I91" s="3"/>
    </row>
    <row r="92" spans="1:9">
      <c r="A92" s="44"/>
      <c r="B92" s="44"/>
      <c r="C92" s="36" t="s">
        <v>10</v>
      </c>
      <c r="D92" s="35">
        <f t="shared" si="9"/>
        <v>0</v>
      </c>
      <c r="E92" s="37">
        <v>0</v>
      </c>
      <c r="F92" s="37">
        <v>0</v>
      </c>
      <c r="G92" s="37">
        <v>0</v>
      </c>
      <c r="H92" s="3"/>
    </row>
    <row r="93" spans="1:9">
      <c r="A93" s="44"/>
      <c r="B93" s="44"/>
      <c r="C93" s="36" t="s">
        <v>11</v>
      </c>
      <c r="D93" s="35">
        <f t="shared" si="9"/>
        <v>804.6</v>
      </c>
      <c r="E93" s="37">
        <v>275.5</v>
      </c>
      <c r="F93" s="37">
        <v>261</v>
      </c>
      <c r="G93" s="37">
        <v>268.10000000000002</v>
      </c>
      <c r="H93" s="3"/>
    </row>
    <row r="94" spans="1:9">
      <c r="A94" s="44"/>
      <c r="B94" s="44"/>
      <c r="C94" s="36" t="s">
        <v>15</v>
      </c>
      <c r="D94" s="35">
        <f t="shared" si="9"/>
        <v>190.6</v>
      </c>
      <c r="E94" s="37">
        <v>110.4</v>
      </c>
      <c r="F94" s="37">
        <v>48.1</v>
      </c>
      <c r="G94" s="37">
        <v>32.1</v>
      </c>
      <c r="H94" s="3"/>
    </row>
    <row r="95" spans="1:9">
      <c r="A95" s="44">
        <v>3</v>
      </c>
      <c r="B95" s="44" t="s">
        <v>22</v>
      </c>
      <c r="C95" s="34" t="s">
        <v>8</v>
      </c>
      <c r="D95" s="35">
        <f t="shared" si="9"/>
        <v>1667.8</v>
      </c>
      <c r="E95" s="35">
        <f>E97+E98+E99</f>
        <v>1527.3</v>
      </c>
      <c r="F95" s="35">
        <f t="shared" ref="F95:G95" si="11">F97+F98+F99</f>
        <v>76</v>
      </c>
      <c r="G95" s="35">
        <f t="shared" si="11"/>
        <v>64.5</v>
      </c>
      <c r="H95" s="3"/>
      <c r="I95" s="3"/>
    </row>
    <row r="96" spans="1:9">
      <c r="A96" s="44"/>
      <c r="B96" s="44"/>
      <c r="C96" s="36" t="s">
        <v>9</v>
      </c>
      <c r="D96" s="35"/>
      <c r="E96" s="37"/>
      <c r="F96" s="37"/>
      <c r="G96" s="37"/>
      <c r="H96" s="3"/>
    </row>
    <row r="97" spans="1:10">
      <c r="A97" s="44"/>
      <c r="B97" s="44"/>
      <c r="C97" s="36" t="s">
        <v>10</v>
      </c>
      <c r="D97" s="35">
        <f t="shared" si="9"/>
        <v>500</v>
      </c>
      <c r="E97" s="37">
        <v>500</v>
      </c>
      <c r="F97" s="37">
        <v>0</v>
      </c>
      <c r="G97" s="37">
        <v>0</v>
      </c>
      <c r="H97" s="3"/>
    </row>
    <row r="98" spans="1:10">
      <c r="A98" s="44"/>
      <c r="B98" s="44"/>
      <c r="C98" s="36" t="s">
        <v>11</v>
      </c>
      <c r="D98" s="35">
        <f t="shared" si="9"/>
        <v>709.1</v>
      </c>
      <c r="E98" s="37">
        <v>573.6</v>
      </c>
      <c r="F98" s="37">
        <v>76</v>
      </c>
      <c r="G98" s="37">
        <v>59.5</v>
      </c>
      <c r="H98" s="3"/>
    </row>
    <row r="99" spans="1:10">
      <c r="A99" s="44"/>
      <c r="B99" s="44"/>
      <c r="C99" s="36" t="s">
        <v>15</v>
      </c>
      <c r="D99" s="35">
        <f t="shared" si="9"/>
        <v>458.7</v>
      </c>
      <c r="E99" s="37">
        <v>453.7</v>
      </c>
      <c r="F99" s="37">
        <v>0</v>
      </c>
      <c r="G99" s="37">
        <v>5</v>
      </c>
      <c r="H99" s="3"/>
    </row>
    <row r="100" spans="1:10">
      <c r="A100" s="44">
        <v>4</v>
      </c>
      <c r="B100" s="44" t="s">
        <v>23</v>
      </c>
      <c r="C100" s="34" t="s">
        <v>8</v>
      </c>
      <c r="D100" s="35">
        <f t="shared" si="9"/>
        <v>14322.6</v>
      </c>
      <c r="E100" s="35">
        <f>E102+E103+E104+E105+E106</f>
        <v>966.59999999999991</v>
      </c>
      <c r="F100" s="35">
        <f t="shared" ref="F100:G100" si="12">F102+F103+F104+F105+F106</f>
        <v>7758.5</v>
      </c>
      <c r="G100" s="35">
        <f t="shared" si="12"/>
        <v>5597.5</v>
      </c>
      <c r="H100" s="3"/>
      <c r="I100" s="3"/>
    </row>
    <row r="101" spans="1:10">
      <c r="A101" s="44"/>
      <c r="B101" s="44"/>
      <c r="C101" s="36" t="s">
        <v>9</v>
      </c>
      <c r="D101" s="35"/>
      <c r="E101" s="37"/>
      <c r="F101" s="37"/>
      <c r="G101" s="37"/>
      <c r="H101" s="3"/>
    </row>
    <row r="102" spans="1:10">
      <c r="A102" s="44"/>
      <c r="B102" s="44"/>
      <c r="C102" s="36" t="s">
        <v>24</v>
      </c>
      <c r="D102" s="35">
        <f t="shared" si="9"/>
        <v>2434.3000000000002</v>
      </c>
      <c r="E102" s="37">
        <v>28.8</v>
      </c>
      <c r="F102" s="37">
        <v>1384.9</v>
      </c>
      <c r="G102" s="37">
        <v>1020.6</v>
      </c>
      <c r="H102" s="3"/>
      <c r="I102" s="3"/>
    </row>
    <row r="103" spans="1:10">
      <c r="A103" s="44"/>
      <c r="B103" s="44"/>
      <c r="C103" s="36" t="s">
        <v>10</v>
      </c>
      <c r="D103" s="35">
        <f t="shared" si="9"/>
        <v>9744.3000000000011</v>
      </c>
      <c r="E103" s="37">
        <v>499.6</v>
      </c>
      <c r="F103" s="37">
        <v>5717.1</v>
      </c>
      <c r="G103" s="37">
        <v>3527.6</v>
      </c>
      <c r="H103" s="3"/>
    </row>
    <row r="104" spans="1:10">
      <c r="A104" s="44"/>
      <c r="B104" s="44"/>
      <c r="C104" s="36" t="s">
        <v>11</v>
      </c>
      <c r="D104" s="35">
        <f t="shared" si="9"/>
        <v>1259.3</v>
      </c>
      <c r="E104" s="37">
        <v>160</v>
      </c>
      <c r="F104" s="37">
        <v>50</v>
      </c>
      <c r="G104" s="37">
        <v>1049.3</v>
      </c>
      <c r="H104" s="3"/>
      <c r="J104" s="3"/>
    </row>
    <row r="105" spans="1:10">
      <c r="A105" s="44"/>
      <c r="B105" s="44"/>
      <c r="C105" s="36" t="s">
        <v>25</v>
      </c>
      <c r="D105" s="35">
        <f t="shared" si="9"/>
        <v>606.5</v>
      </c>
      <c r="E105" s="37">
        <v>0</v>
      </c>
      <c r="F105" s="37">
        <v>606.5</v>
      </c>
      <c r="G105" s="37">
        <v>0</v>
      </c>
      <c r="H105" s="3"/>
      <c r="I105" s="3"/>
    </row>
    <row r="106" spans="1:10">
      <c r="A106" s="44"/>
      <c r="B106" s="44"/>
      <c r="C106" s="36" t="s">
        <v>15</v>
      </c>
      <c r="D106" s="35">
        <f t="shared" si="9"/>
        <v>278.2</v>
      </c>
      <c r="E106" s="37">
        <v>278.2</v>
      </c>
      <c r="F106" s="37">
        <v>0</v>
      </c>
      <c r="G106" s="37">
        <v>0</v>
      </c>
      <c r="H106" s="3"/>
    </row>
    <row r="107" spans="1:10">
      <c r="A107" s="44">
        <v>5</v>
      </c>
      <c r="B107" s="44" t="s">
        <v>26</v>
      </c>
      <c r="C107" s="34" t="s">
        <v>8</v>
      </c>
      <c r="D107" s="35">
        <f t="shared" si="9"/>
        <v>2422</v>
      </c>
      <c r="E107" s="35">
        <f>E109+E110</f>
        <v>1046.9000000000001</v>
      </c>
      <c r="F107" s="35">
        <f t="shared" ref="F107:G107" si="13">F109+F110</f>
        <v>875.1</v>
      </c>
      <c r="G107" s="35">
        <f t="shared" si="13"/>
        <v>500</v>
      </c>
      <c r="H107" s="3"/>
      <c r="I107" s="3"/>
    </row>
    <row r="108" spans="1:10">
      <c r="A108" s="44"/>
      <c r="B108" s="44"/>
      <c r="C108" s="36" t="s">
        <v>9</v>
      </c>
      <c r="D108" s="35"/>
      <c r="E108" s="37"/>
      <c r="F108" s="37"/>
      <c r="G108" s="37"/>
      <c r="H108" s="3"/>
    </row>
    <row r="109" spans="1:10">
      <c r="A109" s="44"/>
      <c r="B109" s="44"/>
      <c r="C109" s="36" t="s">
        <v>10</v>
      </c>
      <c r="D109" s="35">
        <f t="shared" si="9"/>
        <v>0</v>
      </c>
      <c r="E109" s="37">
        <v>0</v>
      </c>
      <c r="F109" s="37">
        <v>0</v>
      </c>
      <c r="G109" s="37">
        <v>0</v>
      </c>
      <c r="H109" s="3"/>
    </row>
    <row r="110" spans="1:10">
      <c r="A110" s="44"/>
      <c r="B110" s="44"/>
      <c r="C110" s="36" t="s">
        <v>11</v>
      </c>
      <c r="D110" s="35">
        <f t="shared" si="9"/>
        <v>2422</v>
      </c>
      <c r="E110" s="37">
        <v>1046.9000000000001</v>
      </c>
      <c r="F110" s="37">
        <v>875.1</v>
      </c>
      <c r="G110" s="37">
        <v>500</v>
      </c>
      <c r="H110" s="3"/>
      <c r="I110" s="3"/>
    </row>
    <row r="111" spans="1:10">
      <c r="A111" s="56" t="s">
        <v>27</v>
      </c>
      <c r="B111" s="56"/>
      <c r="C111" s="34" t="s">
        <v>8</v>
      </c>
      <c r="D111" s="35">
        <f t="shared" si="9"/>
        <v>192176.90000000002</v>
      </c>
      <c r="E111" s="35">
        <f>E113+E114+E115+E116+E117</f>
        <v>47861.7</v>
      </c>
      <c r="F111" s="35">
        <f t="shared" ref="F111:G111" si="14">F113+F114+F115+F116+F117</f>
        <v>67808.100000000006</v>
      </c>
      <c r="G111" s="35">
        <f t="shared" si="14"/>
        <v>76507.100000000006</v>
      </c>
      <c r="H111" s="3"/>
    </row>
    <row r="112" spans="1:10">
      <c r="A112" s="56"/>
      <c r="B112" s="56"/>
      <c r="C112" s="34" t="s">
        <v>9</v>
      </c>
      <c r="D112" s="35"/>
      <c r="E112" s="35"/>
      <c r="F112" s="35"/>
      <c r="G112" s="35"/>
      <c r="H112" s="3"/>
    </row>
    <row r="113" spans="1:10">
      <c r="A113" s="56"/>
      <c r="B113" s="56"/>
      <c r="C113" s="34" t="s">
        <v>14</v>
      </c>
      <c r="D113" s="35">
        <f t="shared" ref="D113:D117" si="15">E113+F113+G113</f>
        <v>2434.3000000000002</v>
      </c>
      <c r="E113" s="35">
        <f>E102+0</f>
        <v>28.8</v>
      </c>
      <c r="F113" s="35">
        <f>F102+0</f>
        <v>1384.9</v>
      </c>
      <c r="G113" s="35">
        <f>G102+0</f>
        <v>1020.6</v>
      </c>
      <c r="H113" s="3"/>
    </row>
    <row r="114" spans="1:10">
      <c r="A114" s="56"/>
      <c r="B114" s="56"/>
      <c r="C114" s="34" t="s">
        <v>10</v>
      </c>
      <c r="D114" s="35">
        <f t="shared" si="15"/>
        <v>34712</v>
      </c>
      <c r="E114" s="35">
        <f>E88+E92+E97+E103+E109</f>
        <v>1918.9</v>
      </c>
      <c r="F114" s="35">
        <f>F88+F92+F97+F103+F109</f>
        <v>19325.7</v>
      </c>
      <c r="G114" s="35">
        <f>G88+G92+G97+G103+G109</f>
        <v>13467.4</v>
      </c>
      <c r="H114" s="3"/>
      <c r="I114" s="3"/>
    </row>
    <row r="115" spans="1:10">
      <c r="A115" s="56"/>
      <c r="B115" s="56"/>
      <c r="C115" s="34" t="s">
        <v>11</v>
      </c>
      <c r="D115" s="35">
        <f t="shared" si="15"/>
        <v>153496.6</v>
      </c>
      <c r="E115" s="35">
        <f>E110+E104+E98+E93+E89</f>
        <v>45071.7</v>
      </c>
      <c r="F115" s="35">
        <f>F89+F93+F98+F104+F110</f>
        <v>46442.9</v>
      </c>
      <c r="G115" s="35">
        <f>G89+G93+G98+G104+G110</f>
        <v>61982</v>
      </c>
      <c r="H115" s="3"/>
    </row>
    <row r="116" spans="1:10">
      <c r="A116" s="56"/>
      <c r="B116" s="56"/>
      <c r="C116" s="34" t="s">
        <v>25</v>
      </c>
      <c r="D116" s="35">
        <f t="shared" si="15"/>
        <v>606.5</v>
      </c>
      <c r="E116" s="35">
        <v>0</v>
      </c>
      <c r="F116" s="35">
        <f>F105</f>
        <v>606.5</v>
      </c>
      <c r="G116" s="35">
        <f>G105+0</f>
        <v>0</v>
      </c>
      <c r="H116" s="3"/>
    </row>
    <row r="117" spans="1:10">
      <c r="A117" s="56"/>
      <c r="B117" s="56"/>
      <c r="C117" s="34" t="s">
        <v>15</v>
      </c>
      <c r="D117" s="35">
        <f t="shared" si="15"/>
        <v>927.5</v>
      </c>
      <c r="E117" s="35">
        <f>E106+E99+E94</f>
        <v>842.3</v>
      </c>
      <c r="F117" s="35">
        <f>F94+F99+F106</f>
        <v>48.1</v>
      </c>
      <c r="G117" s="35">
        <f>G94+G99+G106</f>
        <v>37.1</v>
      </c>
      <c r="H117" s="3"/>
    </row>
    <row r="118" spans="1:10">
      <c r="A118" s="56" t="s">
        <v>28</v>
      </c>
      <c r="B118" s="56"/>
      <c r="C118" s="56"/>
      <c r="D118" s="56"/>
      <c r="E118" s="56"/>
      <c r="F118" s="56"/>
      <c r="G118" s="56"/>
    </row>
    <row r="119" spans="1:10">
      <c r="A119" s="44">
        <v>1</v>
      </c>
      <c r="B119" s="44" t="s">
        <v>29</v>
      </c>
      <c r="C119" s="34" t="s">
        <v>8</v>
      </c>
      <c r="D119" s="35">
        <f>E119+F119+G119</f>
        <v>2598.6</v>
      </c>
      <c r="E119" s="35">
        <f>E121+E122+E123+E124</f>
        <v>734.59999999999991</v>
      </c>
      <c r="F119" s="35">
        <f t="shared" ref="F119:G119" si="16">F121+F122+F123+F124</f>
        <v>1234</v>
      </c>
      <c r="G119" s="35">
        <f t="shared" si="16"/>
        <v>630</v>
      </c>
      <c r="H119" s="3"/>
      <c r="I119" s="3"/>
    </row>
    <row r="120" spans="1:10">
      <c r="A120" s="44"/>
      <c r="B120" s="44"/>
      <c r="C120" s="36" t="s">
        <v>9</v>
      </c>
      <c r="D120" s="35"/>
      <c r="E120" s="37"/>
      <c r="F120" s="37"/>
      <c r="G120" s="37"/>
      <c r="H120" s="3"/>
    </row>
    <row r="121" spans="1:10">
      <c r="A121" s="44"/>
      <c r="B121" s="44"/>
      <c r="C121" s="36" t="s">
        <v>14</v>
      </c>
      <c r="D121" s="35">
        <f t="shared" ref="D121:D148" si="17">E121+F121+G121</f>
        <v>973</v>
      </c>
      <c r="E121" s="37">
        <v>319.89999999999998</v>
      </c>
      <c r="F121" s="37">
        <v>411.8</v>
      </c>
      <c r="G121" s="37">
        <v>241.3</v>
      </c>
      <c r="H121" s="3"/>
    </row>
    <row r="122" spans="1:10">
      <c r="A122" s="44"/>
      <c r="B122" s="44"/>
      <c r="C122" s="36" t="s">
        <v>10</v>
      </c>
      <c r="D122" s="35">
        <f t="shared" si="17"/>
        <v>741.6</v>
      </c>
      <c r="E122" s="37">
        <v>231.5</v>
      </c>
      <c r="F122" s="37">
        <v>285.2</v>
      </c>
      <c r="G122" s="37">
        <v>224.9</v>
      </c>
      <c r="H122" s="3"/>
    </row>
    <row r="123" spans="1:10">
      <c r="A123" s="44"/>
      <c r="B123" s="44"/>
      <c r="C123" s="36" t="s">
        <v>11</v>
      </c>
      <c r="D123" s="35">
        <f t="shared" si="17"/>
        <v>532</v>
      </c>
      <c r="E123" s="37">
        <v>183.2</v>
      </c>
      <c r="F123" s="37">
        <v>185</v>
      </c>
      <c r="G123" s="37">
        <v>163.80000000000001</v>
      </c>
      <c r="H123" s="3"/>
      <c r="I123" s="3"/>
    </row>
    <row r="124" spans="1:10">
      <c r="A124" s="44"/>
      <c r="B124" s="44"/>
      <c r="C124" s="36" t="s">
        <v>15</v>
      </c>
      <c r="D124" s="35">
        <f t="shared" si="17"/>
        <v>352</v>
      </c>
      <c r="E124" s="37">
        <v>0</v>
      </c>
      <c r="F124" s="37">
        <v>352</v>
      </c>
      <c r="G124" s="37">
        <v>0</v>
      </c>
      <c r="H124" s="3"/>
    </row>
    <row r="125" spans="1:10">
      <c r="A125" s="44">
        <v>2</v>
      </c>
      <c r="B125" s="44" t="s">
        <v>30</v>
      </c>
      <c r="C125" s="34" t="s">
        <v>8</v>
      </c>
      <c r="D125" s="35">
        <f t="shared" si="17"/>
        <v>1510</v>
      </c>
      <c r="E125" s="35">
        <f>E127+E128+E129+E130</f>
        <v>220</v>
      </c>
      <c r="F125" s="35">
        <f t="shared" ref="F125:G125" si="18">F127+F128+F129+F130</f>
        <v>270</v>
      </c>
      <c r="G125" s="35">
        <f t="shared" si="18"/>
        <v>1020</v>
      </c>
      <c r="H125" s="3"/>
      <c r="I125" s="3"/>
    </row>
    <row r="126" spans="1:10">
      <c r="A126" s="44"/>
      <c r="B126" s="44"/>
      <c r="C126" s="36" t="s">
        <v>9</v>
      </c>
      <c r="D126" s="35"/>
      <c r="E126" s="37"/>
      <c r="F126" s="37"/>
      <c r="G126" s="37"/>
      <c r="H126" s="3"/>
    </row>
    <row r="127" spans="1:10">
      <c r="A127" s="44"/>
      <c r="B127" s="44"/>
      <c r="C127" s="36" t="s">
        <v>10</v>
      </c>
      <c r="D127" s="35">
        <f t="shared" si="17"/>
        <v>350</v>
      </c>
      <c r="E127" s="37">
        <v>0</v>
      </c>
      <c r="F127" s="37">
        <v>0</v>
      </c>
      <c r="G127" s="37">
        <v>350</v>
      </c>
      <c r="H127" s="3"/>
      <c r="J127" s="1" t="s">
        <v>150</v>
      </c>
    </row>
    <row r="128" spans="1:10">
      <c r="A128" s="44"/>
      <c r="B128" s="44"/>
      <c r="C128" s="36" t="s">
        <v>11</v>
      </c>
      <c r="D128" s="35">
        <f t="shared" si="17"/>
        <v>1160</v>
      </c>
      <c r="E128" s="37">
        <v>220</v>
      </c>
      <c r="F128" s="37">
        <v>270</v>
      </c>
      <c r="G128" s="37">
        <v>670</v>
      </c>
      <c r="H128" s="3"/>
    </row>
    <row r="129" spans="1:10">
      <c r="A129" s="44"/>
      <c r="B129" s="44"/>
      <c r="C129" s="36" t="s">
        <v>149</v>
      </c>
      <c r="D129" s="35">
        <f t="shared" si="17"/>
        <v>0</v>
      </c>
      <c r="E129" s="37">
        <v>0</v>
      </c>
      <c r="F129" s="37">
        <v>0</v>
      </c>
      <c r="G129" s="37">
        <v>0</v>
      </c>
      <c r="H129" s="3"/>
    </row>
    <row r="130" spans="1:10">
      <c r="A130" s="44"/>
      <c r="B130" s="44"/>
      <c r="C130" s="36" t="s">
        <v>15</v>
      </c>
      <c r="D130" s="35">
        <f t="shared" si="17"/>
        <v>0</v>
      </c>
      <c r="E130" s="37">
        <v>0</v>
      </c>
      <c r="F130" s="37">
        <v>0</v>
      </c>
      <c r="G130" s="37">
        <v>0</v>
      </c>
      <c r="H130" s="3"/>
    </row>
    <row r="131" spans="1:10">
      <c r="A131" s="44">
        <v>3</v>
      </c>
      <c r="B131" s="44" t="s">
        <v>31</v>
      </c>
      <c r="C131" s="34" t="s">
        <v>8</v>
      </c>
      <c r="D131" s="35">
        <f t="shared" si="17"/>
        <v>465.8</v>
      </c>
      <c r="E131" s="35">
        <f>E133+E134+E135</f>
        <v>240</v>
      </c>
      <c r="F131" s="35">
        <f t="shared" ref="F131:G131" si="19">F133+F134+F135</f>
        <v>98.8</v>
      </c>
      <c r="G131" s="35">
        <f t="shared" si="19"/>
        <v>127</v>
      </c>
      <c r="H131" s="3"/>
      <c r="J131" s="3"/>
    </row>
    <row r="132" spans="1:10">
      <c r="A132" s="44"/>
      <c r="B132" s="44"/>
      <c r="C132" s="36" t="s">
        <v>9</v>
      </c>
      <c r="D132" s="35"/>
      <c r="E132" s="37"/>
      <c r="F132" s="37"/>
      <c r="G132" s="37"/>
      <c r="H132" s="3"/>
    </row>
    <row r="133" spans="1:10">
      <c r="A133" s="44"/>
      <c r="B133" s="44"/>
      <c r="C133" s="36" t="s">
        <v>10</v>
      </c>
      <c r="D133" s="35">
        <f t="shared" si="17"/>
        <v>80</v>
      </c>
      <c r="E133" s="37">
        <v>80</v>
      </c>
      <c r="F133" s="37">
        <v>0</v>
      </c>
      <c r="G133" s="37">
        <v>0</v>
      </c>
      <c r="H133" s="3"/>
    </row>
    <row r="134" spans="1:10">
      <c r="A134" s="44"/>
      <c r="B134" s="44"/>
      <c r="C134" s="36" t="s">
        <v>11</v>
      </c>
      <c r="D134" s="35">
        <f t="shared" si="17"/>
        <v>325.8</v>
      </c>
      <c r="E134" s="37">
        <v>100</v>
      </c>
      <c r="F134" s="37">
        <v>98.8</v>
      </c>
      <c r="G134" s="37">
        <v>127</v>
      </c>
      <c r="H134" s="3"/>
      <c r="I134" s="3"/>
    </row>
    <row r="135" spans="1:10">
      <c r="A135" s="44"/>
      <c r="B135" s="44"/>
      <c r="C135" s="36" t="s">
        <v>15</v>
      </c>
      <c r="D135" s="35">
        <f t="shared" si="17"/>
        <v>60</v>
      </c>
      <c r="E135" s="37">
        <v>60</v>
      </c>
      <c r="F135" s="37">
        <v>0</v>
      </c>
      <c r="G135" s="37">
        <v>0</v>
      </c>
      <c r="H135" s="3"/>
    </row>
    <row r="136" spans="1:10">
      <c r="A136" s="44">
        <v>4</v>
      </c>
      <c r="B136" s="44" t="s">
        <v>151</v>
      </c>
      <c r="C136" s="34" t="s">
        <v>8</v>
      </c>
      <c r="D136" s="35">
        <f t="shared" si="17"/>
        <v>464</v>
      </c>
      <c r="E136" s="35">
        <f>E138+E139+E140+E141</f>
        <v>155.6</v>
      </c>
      <c r="F136" s="35">
        <f t="shared" ref="F136:G136" si="20">F138+F139+F140+F141</f>
        <v>156.30000000000001</v>
      </c>
      <c r="G136" s="35">
        <f t="shared" si="20"/>
        <v>152.1</v>
      </c>
      <c r="H136" s="3"/>
    </row>
    <row r="137" spans="1:10">
      <c r="A137" s="44"/>
      <c r="B137" s="44"/>
      <c r="C137" s="36" t="s">
        <v>9</v>
      </c>
      <c r="D137" s="35"/>
      <c r="E137" s="37"/>
      <c r="F137" s="37"/>
      <c r="G137" s="37"/>
      <c r="H137" s="3"/>
    </row>
    <row r="138" spans="1:10">
      <c r="A138" s="44"/>
      <c r="B138" s="44"/>
      <c r="C138" s="36" t="s">
        <v>14</v>
      </c>
      <c r="D138" s="35">
        <f t="shared" si="17"/>
        <v>0</v>
      </c>
      <c r="E138" s="37">
        <v>0</v>
      </c>
      <c r="F138" s="37">
        <v>0</v>
      </c>
      <c r="G138" s="37">
        <v>0</v>
      </c>
      <c r="H138" s="3"/>
      <c r="I138" s="3"/>
    </row>
    <row r="139" spans="1:10">
      <c r="A139" s="44"/>
      <c r="B139" s="44"/>
      <c r="C139" s="36" t="s">
        <v>10</v>
      </c>
      <c r="D139" s="35">
        <f t="shared" si="17"/>
        <v>0</v>
      </c>
      <c r="E139" s="37">
        <v>0</v>
      </c>
      <c r="F139" s="37">
        <v>0</v>
      </c>
      <c r="G139" s="37">
        <v>0</v>
      </c>
      <c r="H139" s="3"/>
    </row>
    <row r="140" spans="1:10">
      <c r="A140" s="44"/>
      <c r="B140" s="44"/>
      <c r="C140" s="36" t="s">
        <v>11</v>
      </c>
      <c r="D140" s="35">
        <f t="shared" si="17"/>
        <v>464</v>
      </c>
      <c r="E140" s="37">
        <v>155.6</v>
      </c>
      <c r="F140" s="37">
        <v>156.30000000000001</v>
      </c>
      <c r="G140" s="37">
        <v>152.1</v>
      </c>
      <c r="H140" s="3"/>
    </row>
    <row r="141" spans="1:10">
      <c r="A141" s="44"/>
      <c r="B141" s="44"/>
      <c r="C141" s="36" t="s">
        <v>15</v>
      </c>
      <c r="D141" s="35">
        <f t="shared" si="17"/>
        <v>0</v>
      </c>
      <c r="E141" s="37">
        <v>0</v>
      </c>
      <c r="F141" s="37">
        <v>0</v>
      </c>
      <c r="G141" s="37">
        <v>0</v>
      </c>
      <c r="H141" s="3"/>
    </row>
    <row r="142" spans="1:10">
      <c r="A142" s="56" t="s">
        <v>32</v>
      </c>
      <c r="B142" s="56"/>
      <c r="C142" s="34" t="s">
        <v>8</v>
      </c>
      <c r="D142" s="35">
        <f t="shared" si="17"/>
        <v>5038.3999999999996</v>
      </c>
      <c r="E142" s="35">
        <f>E144+E145+E146+E147+E148</f>
        <v>1350.1999999999998</v>
      </c>
      <c r="F142" s="35">
        <f t="shared" ref="F142:G142" si="21">F144+F145+F146+F147+F148</f>
        <v>1759.1</v>
      </c>
      <c r="G142" s="35">
        <f t="shared" si="21"/>
        <v>1929.1</v>
      </c>
      <c r="H142" s="3"/>
    </row>
    <row r="143" spans="1:10">
      <c r="A143" s="56"/>
      <c r="B143" s="56"/>
      <c r="C143" s="34" t="s">
        <v>9</v>
      </c>
      <c r="D143" s="35"/>
      <c r="E143" s="37"/>
      <c r="F143" s="37"/>
      <c r="G143" s="37"/>
      <c r="H143" s="3"/>
    </row>
    <row r="144" spans="1:10">
      <c r="A144" s="56"/>
      <c r="B144" s="56"/>
      <c r="C144" s="34" t="s">
        <v>14</v>
      </c>
      <c r="D144" s="35">
        <f t="shared" si="17"/>
        <v>973</v>
      </c>
      <c r="E144" s="35">
        <f>E121+E138</f>
        <v>319.89999999999998</v>
      </c>
      <c r="F144" s="35">
        <f>F121+F138</f>
        <v>411.8</v>
      </c>
      <c r="G144" s="35">
        <f>G138+G121</f>
        <v>241.3</v>
      </c>
      <c r="H144" s="3"/>
    </row>
    <row r="145" spans="1:8">
      <c r="A145" s="56"/>
      <c r="B145" s="56"/>
      <c r="C145" s="34" t="s">
        <v>10</v>
      </c>
      <c r="D145" s="35">
        <f t="shared" si="17"/>
        <v>1171.5999999999999</v>
      </c>
      <c r="E145" s="35">
        <f>E122+E127+E133+E139</f>
        <v>311.5</v>
      </c>
      <c r="F145" s="35">
        <f>F139+F133+F127+F122</f>
        <v>285.2</v>
      </c>
      <c r="G145" s="35">
        <f>G122+G127+G133+G139</f>
        <v>574.9</v>
      </c>
      <c r="H145" s="3"/>
    </row>
    <row r="146" spans="1:8">
      <c r="A146" s="56"/>
      <c r="B146" s="56"/>
      <c r="C146" s="34" t="s">
        <v>11</v>
      </c>
      <c r="D146" s="35">
        <f t="shared" si="17"/>
        <v>2481.8000000000002</v>
      </c>
      <c r="E146" s="35">
        <f>E123+E128+E134+E140</f>
        <v>658.8</v>
      </c>
      <c r="F146" s="35">
        <f>F140+F134+F128+F123</f>
        <v>710.1</v>
      </c>
      <c r="G146" s="35">
        <f>G123+G128+G134+G140</f>
        <v>1112.8999999999999</v>
      </c>
      <c r="H146" s="3"/>
    </row>
    <row r="147" spans="1:8">
      <c r="A147" s="56"/>
      <c r="B147" s="56"/>
      <c r="C147" s="34" t="s">
        <v>149</v>
      </c>
      <c r="D147" s="35">
        <f t="shared" si="17"/>
        <v>0</v>
      </c>
      <c r="E147" s="35">
        <f>E129+0</f>
        <v>0</v>
      </c>
      <c r="F147" s="35">
        <v>0</v>
      </c>
      <c r="G147" s="35">
        <v>0</v>
      </c>
      <c r="H147" s="3"/>
    </row>
    <row r="148" spans="1:8">
      <c r="A148" s="56"/>
      <c r="B148" s="56"/>
      <c r="C148" s="34" t="s">
        <v>15</v>
      </c>
      <c r="D148" s="35">
        <f t="shared" si="17"/>
        <v>412</v>
      </c>
      <c r="E148" s="35">
        <f>E141+E135+E130+E124</f>
        <v>60</v>
      </c>
      <c r="F148" s="35">
        <f>F141+F135+F130+F124</f>
        <v>352</v>
      </c>
      <c r="G148" s="35">
        <f>G124+G130+G135+G141</f>
        <v>0</v>
      </c>
      <c r="H148" s="3"/>
    </row>
    <row r="149" spans="1:8">
      <c r="A149" s="56" t="s">
        <v>33</v>
      </c>
      <c r="B149" s="56"/>
      <c r="C149" s="56"/>
      <c r="D149" s="56"/>
      <c r="E149" s="56"/>
      <c r="F149" s="56"/>
      <c r="G149" s="56"/>
    </row>
    <row r="150" spans="1:8">
      <c r="A150" s="44">
        <v>1</v>
      </c>
      <c r="B150" s="44" t="s">
        <v>34</v>
      </c>
      <c r="C150" s="34" t="s">
        <v>8</v>
      </c>
      <c r="D150" s="35">
        <f>E150+F150+G150</f>
        <v>4279.6000000000004</v>
      </c>
      <c r="E150" s="35">
        <f>E152+E153+E154</f>
        <v>1297.8</v>
      </c>
      <c r="F150" s="35">
        <f t="shared" ref="F150:G150" si="22">F152+F153+F154</f>
        <v>1295.1000000000001</v>
      </c>
      <c r="G150" s="35">
        <f t="shared" si="22"/>
        <v>1686.6999999999998</v>
      </c>
    </row>
    <row r="151" spans="1:8">
      <c r="A151" s="44"/>
      <c r="B151" s="44"/>
      <c r="C151" s="36" t="s">
        <v>9</v>
      </c>
      <c r="D151" s="35"/>
      <c r="E151" s="37"/>
      <c r="F151" s="37"/>
      <c r="G151" s="37"/>
    </row>
    <row r="152" spans="1:8">
      <c r="A152" s="44"/>
      <c r="B152" s="44"/>
      <c r="C152" s="36" t="s">
        <v>10</v>
      </c>
      <c r="D152" s="35">
        <f t="shared" ref="D152:D154" si="23">E152+F152+G152</f>
        <v>2097</v>
      </c>
      <c r="E152" s="37">
        <v>636.4</v>
      </c>
      <c r="F152" s="37">
        <v>628.70000000000005</v>
      </c>
      <c r="G152" s="37">
        <v>831.9</v>
      </c>
    </row>
    <row r="153" spans="1:8">
      <c r="A153" s="44"/>
      <c r="B153" s="44"/>
      <c r="C153" s="36" t="s">
        <v>11</v>
      </c>
      <c r="D153" s="35">
        <f t="shared" si="23"/>
        <v>779.4</v>
      </c>
      <c r="E153" s="37">
        <v>237.1</v>
      </c>
      <c r="F153" s="37">
        <v>242.1</v>
      </c>
      <c r="G153" s="37">
        <v>300.2</v>
      </c>
    </row>
    <row r="154" spans="1:8">
      <c r="A154" s="44"/>
      <c r="B154" s="44"/>
      <c r="C154" s="36" t="s">
        <v>15</v>
      </c>
      <c r="D154" s="35">
        <f t="shared" si="23"/>
        <v>1403.2</v>
      </c>
      <c r="E154" s="37">
        <v>424.3</v>
      </c>
      <c r="F154" s="37">
        <v>424.3</v>
      </c>
      <c r="G154" s="37">
        <v>554.6</v>
      </c>
    </row>
    <row r="155" spans="1:8">
      <c r="A155" s="56" t="s">
        <v>35</v>
      </c>
      <c r="B155" s="56"/>
      <c r="C155" s="34" t="s">
        <v>8</v>
      </c>
      <c r="D155" s="35">
        <f>E155+F155+G155</f>
        <v>4279.6000000000004</v>
      </c>
      <c r="E155" s="35">
        <f>E157+E158+E159+E160</f>
        <v>1297.8</v>
      </c>
      <c r="F155" s="35">
        <f t="shared" ref="F155:G155" si="24">F157+F158+F159+F160</f>
        <v>1295.1000000000001</v>
      </c>
      <c r="G155" s="35">
        <f t="shared" si="24"/>
        <v>1686.6999999999998</v>
      </c>
    </row>
    <row r="156" spans="1:8">
      <c r="A156" s="56"/>
      <c r="B156" s="56"/>
      <c r="C156" s="34" t="s">
        <v>9</v>
      </c>
      <c r="D156" s="35"/>
      <c r="E156" s="37"/>
      <c r="F156" s="37"/>
      <c r="G156" s="37"/>
    </row>
    <row r="157" spans="1:8">
      <c r="A157" s="56"/>
      <c r="B157" s="56"/>
      <c r="C157" s="34" t="s">
        <v>14</v>
      </c>
      <c r="D157" s="35">
        <f t="shared" ref="D157:D159" si="25">E157+F157+G157</f>
        <v>0</v>
      </c>
      <c r="E157" s="35">
        <v>0</v>
      </c>
      <c r="F157" s="38">
        <v>0</v>
      </c>
      <c r="G157" s="35">
        <v>0</v>
      </c>
    </row>
    <row r="158" spans="1:8">
      <c r="A158" s="56"/>
      <c r="B158" s="56"/>
      <c r="C158" s="34" t="s">
        <v>10</v>
      </c>
      <c r="D158" s="35">
        <f t="shared" si="25"/>
        <v>2097</v>
      </c>
      <c r="E158" s="35">
        <v>636.4</v>
      </c>
      <c r="F158" s="35">
        <v>628.70000000000005</v>
      </c>
      <c r="G158" s="35">
        <v>831.9</v>
      </c>
    </row>
    <row r="159" spans="1:8">
      <c r="A159" s="56"/>
      <c r="B159" s="56"/>
      <c r="C159" s="34" t="s">
        <v>11</v>
      </c>
      <c r="D159" s="35">
        <f t="shared" si="25"/>
        <v>779.4</v>
      </c>
      <c r="E159" s="35">
        <v>237.1</v>
      </c>
      <c r="F159" s="35">
        <v>242.1</v>
      </c>
      <c r="G159" s="35">
        <v>300.2</v>
      </c>
    </row>
    <row r="160" spans="1:8">
      <c r="A160" s="56"/>
      <c r="B160" s="56"/>
      <c r="C160" s="34" t="s">
        <v>15</v>
      </c>
      <c r="D160" s="35">
        <f>D154</f>
        <v>1403.2</v>
      </c>
      <c r="E160" s="35">
        <v>424.3</v>
      </c>
      <c r="F160" s="35">
        <v>424.3</v>
      </c>
      <c r="G160" s="35">
        <v>554.6</v>
      </c>
    </row>
    <row r="161" spans="1:9">
      <c r="A161" s="56" t="s">
        <v>36</v>
      </c>
      <c r="B161" s="56"/>
      <c r="C161" s="56"/>
      <c r="D161" s="56"/>
      <c r="E161" s="56"/>
      <c r="F161" s="56"/>
      <c r="G161" s="56"/>
    </row>
    <row r="162" spans="1:9">
      <c r="A162" s="66">
        <v>1</v>
      </c>
      <c r="B162" s="44" t="s">
        <v>37</v>
      </c>
      <c r="C162" s="34" t="s">
        <v>8</v>
      </c>
      <c r="D162" s="35">
        <f>E162+F162+G162</f>
        <v>97580.400000000009</v>
      </c>
      <c r="E162" s="35">
        <f>E164+E165+E166+E167+E168</f>
        <v>60956.1</v>
      </c>
      <c r="F162" s="35">
        <f t="shared" ref="F162:G162" si="26">F164+F165+F166+F167+F168</f>
        <v>29590</v>
      </c>
      <c r="G162" s="35">
        <f t="shared" si="26"/>
        <v>7034.3</v>
      </c>
    </row>
    <row r="163" spans="1:9">
      <c r="A163" s="66"/>
      <c r="B163" s="44"/>
      <c r="C163" s="36" t="s">
        <v>9</v>
      </c>
      <c r="D163" s="35"/>
      <c r="E163" s="37"/>
      <c r="F163" s="37"/>
      <c r="G163" s="37"/>
    </row>
    <row r="164" spans="1:9">
      <c r="A164" s="66"/>
      <c r="B164" s="44"/>
      <c r="C164" s="36" t="s">
        <v>14</v>
      </c>
      <c r="D164" s="35">
        <f t="shared" ref="D164:D168" si="27">E164+F164+G164</f>
        <v>0</v>
      </c>
      <c r="E164" s="37">
        <v>0</v>
      </c>
      <c r="F164" s="37">
        <v>0</v>
      </c>
      <c r="G164" s="37">
        <v>0</v>
      </c>
    </row>
    <row r="165" spans="1:9">
      <c r="A165" s="66"/>
      <c r="B165" s="44"/>
      <c r="C165" s="36" t="s">
        <v>10</v>
      </c>
      <c r="D165" s="35">
        <f t="shared" si="27"/>
        <v>1348</v>
      </c>
      <c r="E165" s="37">
        <v>0</v>
      </c>
      <c r="F165" s="37">
        <v>0</v>
      </c>
      <c r="G165" s="37">
        <v>1348</v>
      </c>
    </row>
    <row r="166" spans="1:9">
      <c r="A166" s="66"/>
      <c r="B166" s="44"/>
      <c r="C166" s="36" t="s">
        <v>11</v>
      </c>
      <c r="D166" s="35">
        <f t="shared" si="27"/>
        <v>300</v>
      </c>
      <c r="E166" s="37">
        <v>100</v>
      </c>
      <c r="F166" s="37">
        <v>100</v>
      </c>
      <c r="G166" s="37">
        <v>100</v>
      </c>
    </row>
    <row r="167" spans="1:9">
      <c r="A167" s="66"/>
      <c r="B167" s="44"/>
      <c r="C167" s="36" t="s">
        <v>25</v>
      </c>
      <c r="D167" s="35">
        <f t="shared" si="27"/>
        <v>3049.2</v>
      </c>
      <c r="E167" s="37">
        <v>3049.2</v>
      </c>
      <c r="F167" s="37">
        <v>0</v>
      </c>
      <c r="G167" s="37">
        <v>0</v>
      </c>
    </row>
    <row r="168" spans="1:9">
      <c r="A168" s="66"/>
      <c r="B168" s="44"/>
      <c r="C168" s="36" t="s">
        <v>15</v>
      </c>
      <c r="D168" s="35">
        <f t="shared" si="27"/>
        <v>92883.199999999997</v>
      </c>
      <c r="E168" s="37">
        <v>57806.9</v>
      </c>
      <c r="F168" s="37">
        <v>29490</v>
      </c>
      <c r="G168" s="37">
        <v>5586.3</v>
      </c>
    </row>
    <row r="169" spans="1:9">
      <c r="A169" s="66">
        <v>2</v>
      </c>
      <c r="B169" s="44" t="s">
        <v>96</v>
      </c>
      <c r="C169" s="34" t="s">
        <v>8</v>
      </c>
      <c r="D169" s="35">
        <f>E169+F169+G169</f>
        <v>98.7</v>
      </c>
      <c r="E169" s="35">
        <f>E171+E172+E173+E174</f>
        <v>49.5</v>
      </c>
      <c r="F169" s="35">
        <f t="shared" ref="F169:G169" si="28">F171+F172+F173+F174</f>
        <v>49.2</v>
      </c>
      <c r="G169" s="35">
        <f t="shared" si="28"/>
        <v>0</v>
      </c>
      <c r="H169" s="3"/>
    </row>
    <row r="170" spans="1:9">
      <c r="A170" s="66"/>
      <c r="B170" s="44"/>
      <c r="C170" s="36" t="s">
        <v>9</v>
      </c>
      <c r="D170" s="35"/>
      <c r="E170" s="37"/>
      <c r="F170" s="37"/>
      <c r="G170" s="37"/>
    </row>
    <row r="171" spans="1:9">
      <c r="A171" s="66"/>
      <c r="B171" s="44"/>
      <c r="C171" s="36" t="s">
        <v>14</v>
      </c>
      <c r="D171" s="35">
        <f t="shared" ref="D171:D174" si="29">E171+F171+G171</f>
        <v>0</v>
      </c>
      <c r="E171" s="37">
        <v>0</v>
      </c>
      <c r="F171" s="37">
        <v>0</v>
      </c>
      <c r="G171" s="37">
        <v>0</v>
      </c>
      <c r="I171" s="1" t="s">
        <v>150</v>
      </c>
    </row>
    <row r="172" spans="1:9">
      <c r="A172" s="66"/>
      <c r="B172" s="44"/>
      <c r="C172" s="36" t="s">
        <v>10</v>
      </c>
      <c r="D172" s="35">
        <f t="shared" si="29"/>
        <v>0</v>
      </c>
      <c r="E172" s="37">
        <v>0</v>
      </c>
      <c r="F172" s="37">
        <v>0</v>
      </c>
      <c r="G172" s="37">
        <v>0</v>
      </c>
    </row>
    <row r="173" spans="1:9">
      <c r="A173" s="66"/>
      <c r="B173" s="44"/>
      <c r="C173" s="36" t="s">
        <v>11</v>
      </c>
      <c r="D173" s="35">
        <f t="shared" si="29"/>
        <v>98.7</v>
      </c>
      <c r="E173" s="37">
        <v>49.5</v>
      </c>
      <c r="F173" s="37">
        <v>49.2</v>
      </c>
      <c r="G173" s="37">
        <v>0</v>
      </c>
    </row>
    <row r="174" spans="1:9">
      <c r="A174" s="66"/>
      <c r="B174" s="44"/>
      <c r="C174" s="36" t="s">
        <v>15</v>
      </c>
      <c r="D174" s="35">
        <f t="shared" si="29"/>
        <v>0</v>
      </c>
      <c r="E174" s="37">
        <v>0</v>
      </c>
      <c r="F174" s="37">
        <v>0</v>
      </c>
      <c r="G174" s="37">
        <v>0</v>
      </c>
      <c r="I174" s="3"/>
    </row>
    <row r="175" spans="1:9">
      <c r="A175" s="63">
        <v>3</v>
      </c>
      <c r="B175" s="60" t="s">
        <v>155</v>
      </c>
      <c r="C175" s="42" t="s">
        <v>8</v>
      </c>
      <c r="D175" s="35">
        <f>E175+F175+G175</f>
        <v>6409.5999999999995</v>
      </c>
      <c r="E175" s="37">
        <f>E177+E178+E179+E180+E181</f>
        <v>0</v>
      </c>
      <c r="F175" s="37">
        <f t="shared" ref="F175:G175" si="30">F177+F178+F179+F180+F181</f>
        <v>0</v>
      </c>
      <c r="G175" s="37">
        <f t="shared" si="30"/>
        <v>6409.5999999999995</v>
      </c>
      <c r="I175" s="3"/>
    </row>
    <row r="176" spans="1:9">
      <c r="A176" s="64"/>
      <c r="B176" s="61"/>
      <c r="C176" s="43" t="s">
        <v>9</v>
      </c>
      <c r="D176" s="35"/>
      <c r="E176" s="37"/>
      <c r="F176" s="37"/>
      <c r="G176" s="37"/>
      <c r="I176" s="3"/>
    </row>
    <row r="177" spans="1:10">
      <c r="A177" s="64"/>
      <c r="B177" s="61"/>
      <c r="C177" s="43" t="s">
        <v>14</v>
      </c>
      <c r="D177" s="35">
        <f t="shared" ref="D177:D181" si="31">E177+F177+G177</f>
        <v>5085.8999999999996</v>
      </c>
      <c r="E177" s="37">
        <v>0</v>
      </c>
      <c r="F177" s="37">
        <v>0</v>
      </c>
      <c r="G177" s="37">
        <v>5085.8999999999996</v>
      </c>
      <c r="I177" s="3"/>
    </row>
    <row r="178" spans="1:10">
      <c r="A178" s="64"/>
      <c r="B178" s="61"/>
      <c r="C178" s="43" t="s">
        <v>10</v>
      </c>
      <c r="D178" s="35">
        <f t="shared" si="31"/>
        <v>442</v>
      </c>
      <c r="E178" s="37">
        <v>0</v>
      </c>
      <c r="F178" s="37">
        <v>0</v>
      </c>
      <c r="G178" s="37">
        <v>442</v>
      </c>
      <c r="I178" s="3"/>
    </row>
    <row r="179" spans="1:10">
      <c r="A179" s="64"/>
      <c r="B179" s="61"/>
      <c r="C179" s="43" t="s">
        <v>11</v>
      </c>
      <c r="D179" s="35">
        <f t="shared" si="31"/>
        <v>28.9</v>
      </c>
      <c r="E179" s="37">
        <v>0</v>
      </c>
      <c r="F179" s="37">
        <v>0</v>
      </c>
      <c r="G179" s="37">
        <v>28.9</v>
      </c>
      <c r="I179" s="3"/>
    </row>
    <row r="180" spans="1:10">
      <c r="A180" s="64"/>
      <c r="B180" s="61"/>
      <c r="C180" s="43" t="s">
        <v>149</v>
      </c>
      <c r="D180" s="35">
        <f t="shared" si="31"/>
        <v>741.6</v>
      </c>
      <c r="E180" s="37">
        <v>0</v>
      </c>
      <c r="F180" s="37">
        <v>0</v>
      </c>
      <c r="G180" s="37">
        <v>741.6</v>
      </c>
      <c r="I180" s="3"/>
    </row>
    <row r="181" spans="1:10">
      <c r="A181" s="65"/>
      <c r="B181" s="62"/>
      <c r="C181" s="43" t="s">
        <v>15</v>
      </c>
      <c r="D181" s="35">
        <f t="shared" si="31"/>
        <v>111.2</v>
      </c>
      <c r="E181" s="37">
        <v>0</v>
      </c>
      <c r="F181" s="37">
        <v>0</v>
      </c>
      <c r="G181" s="37">
        <v>111.2</v>
      </c>
      <c r="I181" s="3"/>
    </row>
    <row r="182" spans="1:10">
      <c r="A182" s="66">
        <v>4</v>
      </c>
      <c r="B182" s="44" t="s">
        <v>38</v>
      </c>
      <c r="C182" s="34" t="s">
        <v>8</v>
      </c>
      <c r="D182" s="35">
        <f>E182+F182+G182</f>
        <v>12120.7</v>
      </c>
      <c r="E182" s="35">
        <f>E184+E185+E186+E187</f>
        <v>5452.7</v>
      </c>
      <c r="F182" s="35">
        <f t="shared" ref="F182:G182" si="32">F184+F185+F186+F187</f>
        <v>3081.7</v>
      </c>
      <c r="G182" s="35">
        <f t="shared" si="32"/>
        <v>3586.3</v>
      </c>
    </row>
    <row r="183" spans="1:10">
      <c r="A183" s="66"/>
      <c r="B183" s="44"/>
      <c r="C183" s="36" t="s">
        <v>9</v>
      </c>
      <c r="D183" s="35"/>
      <c r="E183" s="37"/>
      <c r="F183" s="37"/>
      <c r="G183" s="37"/>
      <c r="I183" s="3"/>
    </row>
    <row r="184" spans="1:10">
      <c r="A184" s="66"/>
      <c r="B184" s="44"/>
      <c r="C184" s="36" t="s">
        <v>14</v>
      </c>
      <c r="D184" s="35">
        <f t="shared" ref="D184:D187" si="33">E184+F184+G184</f>
        <v>0</v>
      </c>
      <c r="E184" s="37">
        <v>0</v>
      </c>
      <c r="F184" s="37">
        <v>0</v>
      </c>
      <c r="G184" s="37">
        <v>0</v>
      </c>
    </row>
    <row r="185" spans="1:10">
      <c r="A185" s="66"/>
      <c r="B185" s="44"/>
      <c r="C185" s="36" t="s">
        <v>10</v>
      </c>
      <c r="D185" s="35">
        <f t="shared" si="33"/>
        <v>424.6</v>
      </c>
      <c r="E185" s="37">
        <v>0</v>
      </c>
      <c r="F185" s="37">
        <v>424.6</v>
      </c>
      <c r="G185" s="37">
        <v>0</v>
      </c>
    </row>
    <row r="186" spans="1:10">
      <c r="A186" s="66"/>
      <c r="B186" s="44"/>
      <c r="C186" s="36" t="s">
        <v>11</v>
      </c>
      <c r="D186" s="35">
        <f t="shared" si="33"/>
        <v>8655.5</v>
      </c>
      <c r="E186" s="37">
        <v>2412.1</v>
      </c>
      <c r="F186" s="37">
        <v>2657.1</v>
      </c>
      <c r="G186" s="37">
        <v>3586.3</v>
      </c>
    </row>
    <row r="187" spans="1:10">
      <c r="A187" s="66"/>
      <c r="B187" s="44"/>
      <c r="C187" s="36" t="s">
        <v>15</v>
      </c>
      <c r="D187" s="35">
        <f t="shared" si="33"/>
        <v>3040.6</v>
      </c>
      <c r="E187" s="37">
        <v>3040.6</v>
      </c>
      <c r="F187" s="37">
        <v>0</v>
      </c>
      <c r="G187" s="37">
        <v>0</v>
      </c>
      <c r="I187" s="3"/>
      <c r="J187" s="3"/>
    </row>
    <row r="188" spans="1:10">
      <c r="A188" s="56" t="s">
        <v>39</v>
      </c>
      <c r="B188" s="56"/>
      <c r="C188" s="34" t="s">
        <v>8</v>
      </c>
      <c r="D188" s="35">
        <f>E188+F188+G188</f>
        <v>116209.40000000001</v>
      </c>
      <c r="E188" s="35">
        <f>E190+E191+E192+E193+E194</f>
        <v>66458.3</v>
      </c>
      <c r="F188" s="35">
        <f t="shared" ref="F188:G188" si="34">F190+F191+F192+F193+F194</f>
        <v>32720.9</v>
      </c>
      <c r="G188" s="35">
        <f t="shared" si="34"/>
        <v>17030.2</v>
      </c>
      <c r="I188" s="3"/>
    </row>
    <row r="189" spans="1:10">
      <c r="A189" s="56"/>
      <c r="B189" s="56"/>
      <c r="C189" s="34" t="s">
        <v>9</v>
      </c>
      <c r="D189" s="35"/>
      <c r="E189" s="35"/>
      <c r="F189" s="35"/>
      <c r="G189" s="35"/>
    </row>
    <row r="190" spans="1:10">
      <c r="A190" s="56"/>
      <c r="B190" s="56"/>
      <c r="C190" s="34" t="s">
        <v>14</v>
      </c>
      <c r="D190" s="35">
        <f t="shared" ref="D190:D194" si="35">E190+F190+G190</f>
        <v>5085.8999999999996</v>
      </c>
      <c r="E190" s="35">
        <f>E164+E171+E177+E184</f>
        <v>0</v>
      </c>
      <c r="F190" s="35">
        <f>F164+F171+F177+F184</f>
        <v>0</v>
      </c>
      <c r="G190" s="35">
        <f>G164+G171+G177+G184</f>
        <v>5085.8999999999996</v>
      </c>
    </row>
    <row r="191" spans="1:10">
      <c r="A191" s="56"/>
      <c r="B191" s="56"/>
      <c r="C191" s="34" t="s">
        <v>10</v>
      </c>
      <c r="D191" s="35">
        <f t="shared" si="35"/>
        <v>2214.6</v>
      </c>
      <c r="E191" s="35">
        <f xml:space="preserve"> D176</f>
        <v>0</v>
      </c>
      <c r="F191" s="35">
        <f>F165+F172+F178+F185</f>
        <v>424.6</v>
      </c>
      <c r="G191" s="35">
        <f>G165+G172+G178+G185</f>
        <v>1790</v>
      </c>
    </row>
    <row r="192" spans="1:10">
      <c r="A192" s="56"/>
      <c r="B192" s="56"/>
      <c r="C192" s="34" t="s">
        <v>11</v>
      </c>
      <c r="D192" s="35">
        <f t="shared" si="35"/>
        <v>9083.1</v>
      </c>
      <c r="E192" s="35">
        <v>2561.6</v>
      </c>
      <c r="F192" s="35">
        <f>F166+F173+F179+F186</f>
        <v>2806.2999999999997</v>
      </c>
      <c r="G192" s="35">
        <f>G166+G173+G179+G186</f>
        <v>3715.2000000000003</v>
      </c>
    </row>
    <row r="193" spans="1:7">
      <c r="A193" s="56"/>
      <c r="B193" s="56"/>
      <c r="C193" s="34" t="s">
        <v>25</v>
      </c>
      <c r="D193" s="35">
        <f t="shared" si="35"/>
        <v>3790.7999999999997</v>
      </c>
      <c r="E193" s="35">
        <v>3049.2</v>
      </c>
      <c r="F193" s="35">
        <f>F167+F180</f>
        <v>0</v>
      </c>
      <c r="G193" s="35">
        <f>-G167+G180</f>
        <v>741.6</v>
      </c>
    </row>
    <row r="194" spans="1:7">
      <c r="A194" s="56"/>
      <c r="B194" s="56"/>
      <c r="C194" s="34" t="s">
        <v>15</v>
      </c>
      <c r="D194" s="35">
        <f t="shared" si="35"/>
        <v>96035</v>
      </c>
      <c r="E194" s="35">
        <v>60847.5</v>
      </c>
      <c r="F194" s="35">
        <f>F168+F174+F181+F187</f>
        <v>29490</v>
      </c>
      <c r="G194" s="35">
        <f>G168+G174+G181+G187</f>
        <v>5697.5</v>
      </c>
    </row>
    <row r="195" spans="1:7">
      <c r="A195" s="56" t="s">
        <v>40</v>
      </c>
      <c r="B195" s="56"/>
      <c r="C195" s="56"/>
      <c r="D195" s="56"/>
      <c r="E195" s="56"/>
      <c r="F195" s="56"/>
      <c r="G195" s="56"/>
    </row>
    <row r="196" spans="1:7">
      <c r="A196" s="44">
        <v>1</v>
      </c>
      <c r="B196" s="44" t="s">
        <v>41</v>
      </c>
      <c r="C196" s="39" t="s">
        <v>8</v>
      </c>
      <c r="D196" s="35">
        <f>E196+F196+G196</f>
        <v>43.599999999999994</v>
      </c>
      <c r="E196" s="35">
        <f>E198+E200+E199</f>
        <v>25.9</v>
      </c>
      <c r="F196" s="35">
        <f t="shared" ref="F196:G196" si="36">F198+F200+F199</f>
        <v>17.7</v>
      </c>
      <c r="G196" s="35">
        <f t="shared" si="36"/>
        <v>0</v>
      </c>
    </row>
    <row r="197" spans="1:7">
      <c r="A197" s="44"/>
      <c r="B197" s="44"/>
      <c r="C197" s="36" t="s">
        <v>9</v>
      </c>
      <c r="D197" s="35"/>
      <c r="E197" s="37"/>
      <c r="F197" s="37"/>
      <c r="G197" s="37"/>
    </row>
    <row r="198" spans="1:7">
      <c r="A198" s="44"/>
      <c r="B198" s="44"/>
      <c r="C198" s="36" t="s">
        <v>10</v>
      </c>
      <c r="D198" s="35">
        <f t="shared" ref="D198:D201" si="37">E198+F198+G198</f>
        <v>0</v>
      </c>
      <c r="E198" s="37">
        <v>0</v>
      </c>
      <c r="F198" s="37">
        <v>0</v>
      </c>
      <c r="G198" s="37">
        <v>0</v>
      </c>
    </row>
    <row r="199" spans="1:7">
      <c r="A199" s="44"/>
      <c r="B199" s="44"/>
      <c r="C199" s="36" t="s">
        <v>11</v>
      </c>
      <c r="D199" s="35">
        <f t="shared" si="37"/>
        <v>43.599999999999994</v>
      </c>
      <c r="E199" s="37">
        <v>25.9</v>
      </c>
      <c r="F199" s="37">
        <v>17.7</v>
      </c>
      <c r="G199" s="37">
        <v>0</v>
      </c>
    </row>
    <row r="200" spans="1:7">
      <c r="A200" s="44"/>
      <c r="B200" s="44"/>
      <c r="C200" s="36" t="s">
        <v>25</v>
      </c>
      <c r="D200" s="35">
        <f t="shared" si="37"/>
        <v>0</v>
      </c>
      <c r="E200" s="37">
        <v>0</v>
      </c>
      <c r="F200" s="37">
        <v>0</v>
      </c>
      <c r="G200" s="37">
        <v>0</v>
      </c>
    </row>
    <row r="201" spans="1:7">
      <c r="A201" s="67" t="s">
        <v>42</v>
      </c>
      <c r="B201" s="68"/>
      <c r="C201" s="39" t="s">
        <v>8</v>
      </c>
      <c r="D201" s="35">
        <f t="shared" si="37"/>
        <v>43.599999999999994</v>
      </c>
      <c r="E201" s="35">
        <f>E203+E204+E205</f>
        <v>25.9</v>
      </c>
      <c r="F201" s="35">
        <f t="shared" ref="F201:G201" si="38">F203+F204+F205</f>
        <v>17.7</v>
      </c>
      <c r="G201" s="35">
        <f t="shared" si="38"/>
        <v>0</v>
      </c>
    </row>
    <row r="202" spans="1:7">
      <c r="A202" s="69"/>
      <c r="B202" s="70"/>
      <c r="C202" s="39" t="s">
        <v>9</v>
      </c>
      <c r="D202" s="35"/>
      <c r="E202" s="35"/>
      <c r="F202" s="35"/>
      <c r="G202" s="35"/>
    </row>
    <row r="203" spans="1:7">
      <c r="A203" s="69"/>
      <c r="B203" s="70"/>
      <c r="C203" s="39" t="s">
        <v>10</v>
      </c>
      <c r="D203" s="35">
        <f t="shared" ref="D203:D205" si="39">E203+F203+G203</f>
        <v>0</v>
      </c>
      <c r="E203" s="35">
        <v>0</v>
      </c>
      <c r="F203" s="35">
        <v>0</v>
      </c>
      <c r="G203" s="35">
        <v>0</v>
      </c>
    </row>
    <row r="204" spans="1:7">
      <c r="A204" s="69"/>
      <c r="B204" s="70"/>
      <c r="C204" s="39" t="s">
        <v>11</v>
      </c>
      <c r="D204" s="35">
        <f t="shared" si="39"/>
        <v>43.599999999999994</v>
      </c>
      <c r="E204" s="35">
        <v>25.9</v>
      </c>
      <c r="F204" s="35">
        <v>17.7</v>
      </c>
      <c r="G204" s="35">
        <v>0</v>
      </c>
    </row>
    <row r="205" spans="1:7">
      <c r="A205" s="69"/>
      <c r="B205" s="70"/>
      <c r="C205" s="39" t="s">
        <v>25</v>
      </c>
      <c r="D205" s="35">
        <f t="shared" si="39"/>
        <v>0</v>
      </c>
      <c r="E205" s="35">
        <v>0</v>
      </c>
      <c r="F205" s="35">
        <v>0</v>
      </c>
      <c r="G205" s="35">
        <v>0</v>
      </c>
    </row>
    <row r="206" spans="1:7">
      <c r="A206" s="56" t="s">
        <v>43</v>
      </c>
      <c r="B206" s="56"/>
      <c r="C206" s="56"/>
      <c r="D206" s="56"/>
      <c r="E206" s="56"/>
      <c r="F206" s="56"/>
      <c r="G206" s="34"/>
    </row>
    <row r="207" spans="1:7">
      <c r="A207" s="66">
        <v>1</v>
      </c>
      <c r="B207" s="44" t="s">
        <v>44</v>
      </c>
      <c r="C207" s="34" t="s">
        <v>8</v>
      </c>
      <c r="D207" s="35">
        <f>E207+F207+G207</f>
        <v>83.7</v>
      </c>
      <c r="E207" s="35">
        <v>14.4</v>
      </c>
      <c r="F207" s="35">
        <v>35.6</v>
      </c>
      <c r="G207" s="35">
        <f>G210+G209</f>
        <v>33.700000000000003</v>
      </c>
    </row>
    <row r="208" spans="1:7">
      <c r="A208" s="66"/>
      <c r="B208" s="44"/>
      <c r="C208" s="36" t="s">
        <v>9</v>
      </c>
      <c r="D208" s="35"/>
      <c r="E208" s="37"/>
      <c r="F208" s="37"/>
      <c r="G208" s="37"/>
    </row>
    <row r="209" spans="1:9">
      <c r="A209" s="66"/>
      <c r="B209" s="44"/>
      <c r="C209" s="36" t="s">
        <v>10</v>
      </c>
      <c r="D209" s="35">
        <f t="shared" ref="D209:D210" si="40">E209+F209+G209</f>
        <v>0</v>
      </c>
      <c r="E209" s="37">
        <v>0</v>
      </c>
      <c r="F209" s="37">
        <v>0</v>
      </c>
      <c r="G209" s="37">
        <v>0</v>
      </c>
    </row>
    <row r="210" spans="1:9">
      <c r="A210" s="66"/>
      <c r="B210" s="44"/>
      <c r="C210" s="36" t="s">
        <v>11</v>
      </c>
      <c r="D210" s="35">
        <f t="shared" si="40"/>
        <v>83.7</v>
      </c>
      <c r="E210" s="37">
        <v>14.4</v>
      </c>
      <c r="F210" s="37">
        <v>35.6</v>
      </c>
      <c r="G210" s="37">
        <v>33.700000000000003</v>
      </c>
      <c r="I210" s="3"/>
    </row>
    <row r="211" spans="1:9">
      <c r="A211" s="44">
        <v>2</v>
      </c>
      <c r="B211" s="44" t="s">
        <v>45</v>
      </c>
      <c r="C211" s="34" t="s">
        <v>8</v>
      </c>
      <c r="D211" s="35">
        <f>E211+F211+G211</f>
        <v>17986.399999999998</v>
      </c>
      <c r="E211" s="35">
        <f>E213+E214+E215</f>
        <v>5335.8</v>
      </c>
      <c r="F211" s="35">
        <f t="shared" ref="F211:G211" si="41">F213+F214+F215</f>
        <v>4285.5</v>
      </c>
      <c r="G211" s="35">
        <f t="shared" si="41"/>
        <v>8365.0999999999985</v>
      </c>
      <c r="I211" s="3"/>
    </row>
    <row r="212" spans="1:9">
      <c r="A212" s="44"/>
      <c r="B212" s="44"/>
      <c r="C212" s="36" t="s">
        <v>9</v>
      </c>
      <c r="D212" s="35"/>
      <c r="E212" s="37"/>
      <c r="F212" s="37"/>
      <c r="G212" s="37"/>
    </row>
    <row r="213" spans="1:9">
      <c r="A213" s="44"/>
      <c r="B213" s="44"/>
      <c r="C213" s="36" t="s">
        <v>14</v>
      </c>
      <c r="D213" s="35">
        <f t="shared" ref="D213:D215" si="42">E213+F213+G213</f>
        <v>6964.3</v>
      </c>
      <c r="E213" s="37">
        <v>1718</v>
      </c>
      <c r="F213" s="37">
        <v>2382.1</v>
      </c>
      <c r="G213" s="37">
        <v>2864.2</v>
      </c>
      <c r="H213" s="3"/>
      <c r="I213" s="3"/>
    </row>
    <row r="214" spans="1:9">
      <c r="A214" s="44"/>
      <c r="B214" s="44"/>
      <c r="C214" s="36" t="s">
        <v>10</v>
      </c>
      <c r="D214" s="35">
        <f t="shared" si="42"/>
        <v>11022.1</v>
      </c>
      <c r="E214" s="37">
        <v>3617.8</v>
      </c>
      <c r="F214" s="37">
        <v>1903.4</v>
      </c>
      <c r="G214" s="37">
        <v>5500.9</v>
      </c>
    </row>
    <row r="215" spans="1:9">
      <c r="A215" s="44"/>
      <c r="B215" s="44"/>
      <c r="C215" s="36" t="s">
        <v>11</v>
      </c>
      <c r="D215" s="35">
        <f t="shared" si="42"/>
        <v>0</v>
      </c>
      <c r="E215" s="37">
        <v>0</v>
      </c>
      <c r="F215" s="37">
        <v>0</v>
      </c>
      <c r="G215" s="37">
        <v>0</v>
      </c>
    </row>
    <row r="216" spans="1:9">
      <c r="A216" s="56" t="s">
        <v>46</v>
      </c>
      <c r="B216" s="56"/>
      <c r="C216" s="34" t="s">
        <v>8</v>
      </c>
      <c r="D216" s="35">
        <f>E216+F216+G216</f>
        <v>18070.099999999999</v>
      </c>
      <c r="E216" s="35">
        <f>E218+E219+E220+E221+E222</f>
        <v>5350.2</v>
      </c>
      <c r="F216" s="35">
        <f t="shared" ref="F216:G216" si="43">F218+F219+F220+F221+F222</f>
        <v>4321.1000000000004</v>
      </c>
      <c r="G216" s="35">
        <f t="shared" si="43"/>
        <v>8398.7999999999993</v>
      </c>
    </row>
    <row r="217" spans="1:9">
      <c r="A217" s="56"/>
      <c r="B217" s="56"/>
      <c r="C217" s="34" t="s">
        <v>9</v>
      </c>
      <c r="D217" s="35"/>
      <c r="E217" s="35"/>
      <c r="F217" s="35"/>
      <c r="G217" s="35"/>
    </row>
    <row r="218" spans="1:9">
      <c r="A218" s="56"/>
      <c r="B218" s="56"/>
      <c r="C218" s="34" t="s">
        <v>14</v>
      </c>
      <c r="D218" s="35">
        <f t="shared" ref="D218:D222" si="44">E218+F218+G218</f>
        <v>6964.3</v>
      </c>
      <c r="E218" s="35">
        <f>E213+0</f>
        <v>1718</v>
      </c>
      <c r="F218" s="35">
        <f>F213+0</f>
        <v>2382.1</v>
      </c>
      <c r="G218" s="35">
        <f>G213+0</f>
        <v>2864.2</v>
      </c>
    </row>
    <row r="219" spans="1:9">
      <c r="A219" s="56"/>
      <c r="B219" s="56"/>
      <c r="C219" s="34" t="s">
        <v>10</v>
      </c>
      <c r="D219" s="35">
        <f t="shared" si="44"/>
        <v>11022.1</v>
      </c>
      <c r="E219" s="35">
        <f>E209+E214</f>
        <v>3617.8</v>
      </c>
      <c r="F219" s="35">
        <f>F209+F214</f>
        <v>1903.4</v>
      </c>
      <c r="G219" s="35">
        <f>G209+G214</f>
        <v>5500.9</v>
      </c>
    </row>
    <row r="220" spans="1:9">
      <c r="A220" s="56"/>
      <c r="B220" s="56"/>
      <c r="C220" s="34" t="s">
        <v>11</v>
      </c>
      <c r="D220" s="35">
        <f t="shared" si="44"/>
        <v>83.7</v>
      </c>
      <c r="E220" s="35">
        <f>E210+E215</f>
        <v>14.4</v>
      </c>
      <c r="F220" s="35">
        <f t="shared" ref="F220:G220" si="45">F210+F215</f>
        <v>35.6</v>
      </c>
      <c r="G220" s="35">
        <f t="shared" si="45"/>
        <v>33.700000000000003</v>
      </c>
    </row>
    <row r="221" spans="1:9">
      <c r="A221" s="56"/>
      <c r="B221" s="56"/>
      <c r="C221" s="34" t="s">
        <v>25</v>
      </c>
      <c r="D221" s="35">
        <f t="shared" si="44"/>
        <v>0</v>
      </c>
      <c r="E221" s="35">
        <v>0</v>
      </c>
      <c r="F221" s="35">
        <v>0</v>
      </c>
      <c r="G221" s="35">
        <v>0</v>
      </c>
    </row>
    <row r="222" spans="1:9">
      <c r="A222" s="56"/>
      <c r="B222" s="56"/>
      <c r="C222" s="34" t="s">
        <v>15</v>
      </c>
      <c r="D222" s="35">
        <f t="shared" si="44"/>
        <v>0</v>
      </c>
      <c r="E222" s="35">
        <v>0</v>
      </c>
      <c r="F222" s="35">
        <v>0</v>
      </c>
      <c r="G222" s="35">
        <v>0</v>
      </c>
    </row>
    <row r="223" spans="1:9">
      <c r="A223" s="56" t="s">
        <v>47</v>
      </c>
      <c r="B223" s="56"/>
      <c r="C223" s="56"/>
      <c r="D223" s="56"/>
      <c r="E223" s="56"/>
      <c r="F223" s="56"/>
      <c r="G223" s="56"/>
    </row>
    <row r="224" spans="1:9">
      <c r="A224" s="44">
        <v>1</v>
      </c>
      <c r="B224" s="44" t="s">
        <v>48</v>
      </c>
      <c r="C224" s="34" t="s">
        <v>8</v>
      </c>
      <c r="D224" s="35">
        <f>E224+F224+G224</f>
        <v>1560.9</v>
      </c>
      <c r="E224" s="35">
        <v>609.5</v>
      </c>
      <c r="F224" s="35">
        <f>F226+F227+F228</f>
        <v>601.29999999999995</v>
      </c>
      <c r="G224" s="35">
        <f>G226+G227+G228</f>
        <v>350.1</v>
      </c>
    </row>
    <row r="225" spans="1:12">
      <c r="A225" s="44"/>
      <c r="B225" s="44"/>
      <c r="C225" s="36" t="s">
        <v>9</v>
      </c>
      <c r="D225" s="35"/>
      <c r="E225" s="37"/>
      <c r="F225" s="37"/>
      <c r="G225" s="37"/>
    </row>
    <row r="226" spans="1:12">
      <c r="A226" s="44"/>
      <c r="B226" s="44"/>
      <c r="C226" s="36" t="s">
        <v>10</v>
      </c>
      <c r="D226" s="35">
        <f t="shared" ref="D226:D228" si="46">E226+F226+G226</f>
        <v>0</v>
      </c>
      <c r="E226" s="37">
        <v>0</v>
      </c>
      <c r="F226" s="37">
        <v>0</v>
      </c>
      <c r="G226" s="37">
        <v>0</v>
      </c>
    </row>
    <row r="227" spans="1:12">
      <c r="A227" s="44"/>
      <c r="B227" s="44"/>
      <c r="C227" s="36" t="s">
        <v>11</v>
      </c>
      <c r="D227" s="35">
        <f t="shared" si="46"/>
        <v>1560.9</v>
      </c>
      <c r="E227" s="37">
        <v>609.5</v>
      </c>
      <c r="F227" s="37">
        <v>601.29999999999995</v>
      </c>
      <c r="G227" s="37">
        <v>350.1</v>
      </c>
    </row>
    <row r="228" spans="1:12">
      <c r="A228" s="44"/>
      <c r="B228" s="44"/>
      <c r="C228" s="36" t="s">
        <v>25</v>
      </c>
      <c r="D228" s="35">
        <f t="shared" si="46"/>
        <v>0</v>
      </c>
      <c r="E228" s="37">
        <v>0</v>
      </c>
      <c r="F228" s="37">
        <v>0</v>
      </c>
      <c r="G228" s="37">
        <v>0</v>
      </c>
    </row>
    <row r="229" spans="1:12">
      <c r="A229" s="56" t="s">
        <v>49</v>
      </c>
      <c r="B229" s="56"/>
      <c r="C229" s="34" t="s">
        <v>8</v>
      </c>
      <c r="D229" s="35">
        <f>E229+F229+G229</f>
        <v>1210.8</v>
      </c>
      <c r="E229" s="35">
        <v>609.5</v>
      </c>
      <c r="F229" s="35">
        <f>F231+F232+F233</f>
        <v>601.29999999999995</v>
      </c>
      <c r="G229" s="35">
        <f>G226+0</f>
        <v>0</v>
      </c>
    </row>
    <row r="230" spans="1:12">
      <c r="A230" s="56"/>
      <c r="B230" s="56"/>
      <c r="C230" s="34" t="s">
        <v>9</v>
      </c>
      <c r="D230" s="35"/>
      <c r="E230" s="37"/>
      <c r="F230" s="37"/>
      <c r="G230" s="37"/>
    </row>
    <row r="231" spans="1:12">
      <c r="A231" s="56"/>
      <c r="B231" s="56"/>
      <c r="C231" s="34" t="s">
        <v>10</v>
      </c>
      <c r="D231" s="35">
        <f t="shared" ref="D231:D233" si="47">E231+F231+G231</f>
        <v>0</v>
      </c>
      <c r="E231" s="35">
        <v>0</v>
      </c>
      <c r="F231" s="35">
        <v>0</v>
      </c>
      <c r="G231" s="35">
        <v>0</v>
      </c>
    </row>
    <row r="232" spans="1:12">
      <c r="A232" s="56"/>
      <c r="B232" s="56"/>
      <c r="C232" s="34" t="s">
        <v>11</v>
      </c>
      <c r="D232" s="35">
        <f t="shared" si="47"/>
        <v>1560.9</v>
      </c>
      <c r="E232" s="35">
        <v>609.5</v>
      </c>
      <c r="F232" s="35">
        <v>601.29999999999995</v>
      </c>
      <c r="G232" s="35">
        <f>G227+0</f>
        <v>350.1</v>
      </c>
    </row>
    <row r="233" spans="1:12">
      <c r="A233" s="56"/>
      <c r="B233" s="56"/>
      <c r="C233" s="34" t="s">
        <v>25</v>
      </c>
      <c r="D233" s="35">
        <f t="shared" si="47"/>
        <v>0</v>
      </c>
      <c r="E233" s="35">
        <v>0</v>
      </c>
      <c r="F233" s="35">
        <v>0</v>
      </c>
      <c r="G233" s="35">
        <f>G228+0</f>
        <v>0</v>
      </c>
    </row>
    <row r="234" spans="1:12">
      <c r="A234" s="45" t="s">
        <v>50</v>
      </c>
      <c r="B234" s="45"/>
      <c r="C234" s="45"/>
      <c r="D234" s="45"/>
      <c r="E234" s="45"/>
      <c r="F234" s="45"/>
      <c r="G234" s="45"/>
    </row>
    <row r="235" spans="1:12">
      <c r="A235" s="66">
        <v>1</v>
      </c>
      <c r="B235" s="44" t="s">
        <v>51</v>
      </c>
      <c r="C235" s="34" t="s">
        <v>8</v>
      </c>
      <c r="D235" s="35">
        <f>E235+F235+G235</f>
        <v>0</v>
      </c>
      <c r="E235" s="35">
        <f>E237+0</f>
        <v>0</v>
      </c>
      <c r="F235" s="35">
        <f t="shared" ref="F235:G235" si="48">F237+0</f>
        <v>0</v>
      </c>
      <c r="G235" s="35">
        <f t="shared" si="48"/>
        <v>0</v>
      </c>
    </row>
    <row r="236" spans="1:12">
      <c r="A236" s="66"/>
      <c r="B236" s="44"/>
      <c r="C236" s="36" t="s">
        <v>9</v>
      </c>
      <c r="D236" s="35"/>
      <c r="E236" s="37"/>
      <c r="F236" s="37"/>
      <c r="G236" s="37"/>
    </row>
    <row r="237" spans="1:12">
      <c r="A237" s="66"/>
      <c r="B237" s="44"/>
      <c r="C237" s="36" t="s">
        <v>15</v>
      </c>
      <c r="D237" s="35">
        <f t="shared" ref="D237:D251" si="49">E237+F237+G237</f>
        <v>0</v>
      </c>
      <c r="E237" s="37">
        <v>0</v>
      </c>
      <c r="F237" s="37">
        <v>0</v>
      </c>
      <c r="G237" s="37">
        <v>0</v>
      </c>
    </row>
    <row r="238" spans="1:12">
      <c r="A238" s="66">
        <v>2</v>
      </c>
      <c r="B238" s="44" t="s">
        <v>52</v>
      </c>
      <c r="C238" s="34" t="s">
        <v>8</v>
      </c>
      <c r="D238" s="35">
        <f t="shared" si="49"/>
        <v>140500</v>
      </c>
      <c r="E238" s="35">
        <v>84500</v>
      </c>
      <c r="F238" s="35">
        <v>26000</v>
      </c>
      <c r="G238" s="35">
        <v>30000</v>
      </c>
      <c r="L238" s="3"/>
    </row>
    <row r="239" spans="1:12">
      <c r="A239" s="66"/>
      <c r="B239" s="44"/>
      <c r="C239" s="36" t="s">
        <v>9</v>
      </c>
      <c r="D239" s="35"/>
      <c r="E239" s="37"/>
      <c r="F239" s="37"/>
      <c r="G239" s="37"/>
      <c r="I239" s="3"/>
    </row>
    <row r="240" spans="1:12">
      <c r="A240" s="66"/>
      <c r="B240" s="44"/>
      <c r="C240" s="36" t="s">
        <v>15</v>
      </c>
      <c r="D240" s="35">
        <f t="shared" si="49"/>
        <v>140500</v>
      </c>
      <c r="E240" s="37">
        <v>84500</v>
      </c>
      <c r="F240" s="37">
        <v>26000</v>
      </c>
      <c r="G240" s="37">
        <v>30000</v>
      </c>
    </row>
    <row r="241" spans="1:9" ht="16.5" customHeight="1">
      <c r="A241" s="66">
        <v>3</v>
      </c>
      <c r="B241" s="44" t="s">
        <v>53</v>
      </c>
      <c r="C241" s="34" t="s">
        <v>8</v>
      </c>
      <c r="D241" s="35">
        <f t="shared" si="49"/>
        <v>19850</v>
      </c>
      <c r="E241" s="35">
        <f>E243+0</f>
        <v>9350</v>
      </c>
      <c r="F241" s="35">
        <f t="shared" ref="F241:G241" si="50">F243+0</f>
        <v>10500</v>
      </c>
      <c r="G241" s="35">
        <f t="shared" si="50"/>
        <v>0</v>
      </c>
      <c r="I241" s="3"/>
    </row>
    <row r="242" spans="1:9">
      <c r="A242" s="66"/>
      <c r="B242" s="44"/>
      <c r="C242" s="36" t="s">
        <v>9</v>
      </c>
      <c r="D242" s="35"/>
      <c r="E242" s="37"/>
      <c r="F242" s="37"/>
      <c r="G242" s="37"/>
    </row>
    <row r="243" spans="1:9">
      <c r="A243" s="66"/>
      <c r="B243" s="44"/>
      <c r="C243" s="36" t="s">
        <v>15</v>
      </c>
      <c r="D243" s="35">
        <f t="shared" si="49"/>
        <v>19850</v>
      </c>
      <c r="E243" s="37">
        <v>9350</v>
      </c>
      <c r="F243" s="37">
        <v>10500</v>
      </c>
      <c r="G243" s="37">
        <v>0</v>
      </c>
      <c r="I243" s="3"/>
    </row>
    <row r="244" spans="1:9" ht="19.5" customHeight="1">
      <c r="A244" s="66">
        <v>4</v>
      </c>
      <c r="B244" s="44" t="s">
        <v>54</v>
      </c>
      <c r="C244" s="34" t="s">
        <v>8</v>
      </c>
      <c r="D244" s="35">
        <f t="shared" si="49"/>
        <v>0</v>
      </c>
      <c r="E244" s="35">
        <v>0</v>
      </c>
      <c r="F244" s="35">
        <v>0</v>
      </c>
      <c r="G244" s="35">
        <v>0</v>
      </c>
    </row>
    <row r="245" spans="1:9">
      <c r="A245" s="66"/>
      <c r="B245" s="44"/>
      <c r="C245" s="36" t="s">
        <v>9</v>
      </c>
      <c r="D245" s="35"/>
      <c r="E245" s="37"/>
      <c r="F245" s="37"/>
      <c r="G245" s="37"/>
    </row>
    <row r="246" spans="1:9">
      <c r="A246" s="66"/>
      <c r="B246" s="44"/>
      <c r="C246" s="36" t="s">
        <v>15</v>
      </c>
      <c r="D246" s="35">
        <f t="shared" si="49"/>
        <v>0</v>
      </c>
      <c r="E246" s="37">
        <v>0</v>
      </c>
      <c r="F246" s="37">
        <v>0</v>
      </c>
      <c r="G246" s="37">
        <v>0</v>
      </c>
    </row>
    <row r="247" spans="1:9">
      <c r="A247" s="56" t="s">
        <v>55</v>
      </c>
      <c r="B247" s="56"/>
      <c r="C247" s="34" t="s">
        <v>8</v>
      </c>
      <c r="D247" s="35">
        <f>D249+D250+D251</f>
        <v>160350</v>
      </c>
      <c r="E247" s="35">
        <f t="shared" ref="E247:G247" si="51">E249+E250+E251</f>
        <v>93850</v>
      </c>
      <c r="F247" s="35">
        <f t="shared" si="51"/>
        <v>36500</v>
      </c>
      <c r="G247" s="35">
        <f t="shared" si="51"/>
        <v>30000</v>
      </c>
    </row>
    <row r="248" spans="1:9">
      <c r="A248" s="56"/>
      <c r="B248" s="56"/>
      <c r="C248" s="34" t="s">
        <v>9</v>
      </c>
      <c r="D248" s="35"/>
      <c r="E248" s="37"/>
      <c r="F248" s="37"/>
      <c r="G248" s="37"/>
    </row>
    <row r="249" spans="1:9">
      <c r="A249" s="56"/>
      <c r="B249" s="56"/>
      <c r="C249" s="34" t="s">
        <v>15</v>
      </c>
      <c r="D249" s="35">
        <f>D237+D240+D243+D246</f>
        <v>160350</v>
      </c>
      <c r="E249" s="35">
        <f t="shared" ref="E249:G249" si="52">E237+E240+E243+E246</f>
        <v>93850</v>
      </c>
      <c r="F249" s="35">
        <f t="shared" si="52"/>
        <v>36500</v>
      </c>
      <c r="G249" s="35">
        <f t="shared" si="52"/>
        <v>30000</v>
      </c>
    </row>
    <row r="250" spans="1:9">
      <c r="A250" s="56"/>
      <c r="B250" s="56"/>
      <c r="C250" s="34" t="s">
        <v>10</v>
      </c>
      <c r="D250" s="35">
        <f t="shared" si="49"/>
        <v>0</v>
      </c>
      <c r="E250" s="35">
        <v>0</v>
      </c>
      <c r="F250" s="35">
        <v>0</v>
      </c>
      <c r="G250" s="35">
        <v>0</v>
      </c>
    </row>
    <row r="251" spans="1:9">
      <c r="A251" s="56"/>
      <c r="B251" s="56"/>
      <c r="C251" s="34" t="s">
        <v>11</v>
      </c>
      <c r="D251" s="35">
        <f t="shared" si="49"/>
        <v>0</v>
      </c>
      <c r="E251" s="35">
        <v>0</v>
      </c>
      <c r="F251" s="35">
        <v>0</v>
      </c>
      <c r="G251" s="35">
        <v>0</v>
      </c>
    </row>
    <row r="252" spans="1:9">
      <c r="A252" s="56" t="s">
        <v>56</v>
      </c>
      <c r="B252" s="56"/>
      <c r="C252" s="56"/>
      <c r="D252" s="56"/>
      <c r="E252" s="56"/>
      <c r="F252" s="56"/>
      <c r="G252" s="56"/>
    </row>
    <row r="253" spans="1:9">
      <c r="A253" s="44">
        <v>1</v>
      </c>
      <c r="B253" s="44" t="s">
        <v>57</v>
      </c>
      <c r="C253" s="34" t="s">
        <v>8</v>
      </c>
      <c r="D253" s="35">
        <f>E253+F253+G253</f>
        <v>59616.5</v>
      </c>
      <c r="E253" s="35">
        <f>E255+E256+E257+E258</f>
        <v>20373.599999999999</v>
      </c>
      <c r="F253" s="35">
        <f t="shared" ref="F253:G253" si="53">F255+F256+F257+F258</f>
        <v>21712.9</v>
      </c>
      <c r="G253" s="35">
        <f t="shared" si="53"/>
        <v>17530</v>
      </c>
    </row>
    <row r="254" spans="1:9">
      <c r="A254" s="44"/>
      <c r="B254" s="44"/>
      <c r="C254" s="36" t="s">
        <v>9</v>
      </c>
      <c r="D254" s="35"/>
      <c r="E254" s="37"/>
      <c r="F254" s="37"/>
      <c r="G254" s="37"/>
    </row>
    <row r="255" spans="1:9">
      <c r="A255" s="44"/>
      <c r="B255" s="44"/>
      <c r="C255" s="36" t="s">
        <v>14</v>
      </c>
      <c r="D255" s="35">
        <f t="shared" ref="D255:D258" si="54">E255+F255+G255</f>
        <v>0</v>
      </c>
      <c r="E255" s="37">
        <v>0</v>
      </c>
      <c r="F255" s="37">
        <v>0</v>
      </c>
      <c r="G255" s="37">
        <v>0</v>
      </c>
    </row>
    <row r="256" spans="1:9">
      <c r="A256" s="44"/>
      <c r="B256" s="44"/>
      <c r="C256" s="36" t="s">
        <v>10</v>
      </c>
      <c r="D256" s="35">
        <f t="shared" si="54"/>
        <v>54</v>
      </c>
      <c r="E256" s="37">
        <v>0</v>
      </c>
      <c r="F256" s="37">
        <v>24</v>
      </c>
      <c r="G256" s="37">
        <v>30</v>
      </c>
      <c r="I256" s="3"/>
    </row>
    <row r="257" spans="1:10">
      <c r="A257" s="44"/>
      <c r="B257" s="44"/>
      <c r="C257" s="36" t="s">
        <v>11</v>
      </c>
      <c r="D257" s="35">
        <f t="shared" si="54"/>
        <v>1373.6</v>
      </c>
      <c r="E257" s="37">
        <v>373.6</v>
      </c>
      <c r="F257" s="37">
        <v>500</v>
      </c>
      <c r="G257" s="37">
        <v>500</v>
      </c>
    </row>
    <row r="258" spans="1:10">
      <c r="A258" s="44"/>
      <c r="B258" s="44"/>
      <c r="C258" s="36" t="s">
        <v>15</v>
      </c>
      <c r="D258" s="35">
        <f t="shared" si="54"/>
        <v>58188.9</v>
      </c>
      <c r="E258" s="37">
        <v>20000</v>
      </c>
      <c r="F258" s="37">
        <v>21188.9</v>
      </c>
      <c r="G258" s="37">
        <v>17000</v>
      </c>
    </row>
    <row r="259" spans="1:10">
      <c r="A259" s="44">
        <v>2</v>
      </c>
      <c r="B259" s="44" t="s">
        <v>58</v>
      </c>
      <c r="C259" s="34" t="s">
        <v>8</v>
      </c>
      <c r="D259" s="35">
        <f t="shared" ref="D259:D264" si="55">E259+F259+G259</f>
        <v>18479.900000000001</v>
      </c>
      <c r="E259" s="35">
        <f>E261+E262+E263+E264</f>
        <v>9770.6</v>
      </c>
      <c r="F259" s="35">
        <f>F261+F262+F263+F264</f>
        <v>5740.8</v>
      </c>
      <c r="G259" s="35">
        <f>G261+G262+G263+G264</f>
        <v>2968.5</v>
      </c>
    </row>
    <row r="260" spans="1:10">
      <c r="A260" s="44"/>
      <c r="B260" s="44"/>
      <c r="C260" s="36" t="s">
        <v>9</v>
      </c>
      <c r="D260" s="35"/>
      <c r="E260" s="37"/>
      <c r="F260" s="37"/>
      <c r="G260" s="37"/>
      <c r="J260" s="3"/>
    </row>
    <row r="261" spans="1:10">
      <c r="A261" s="44"/>
      <c r="B261" s="44"/>
      <c r="C261" s="36" t="s">
        <v>14</v>
      </c>
      <c r="D261" s="35">
        <f t="shared" si="55"/>
        <v>4153.7</v>
      </c>
      <c r="E261" s="37">
        <v>2939.9</v>
      </c>
      <c r="F261" s="37">
        <v>996.3</v>
      </c>
      <c r="G261" s="37">
        <v>217.5</v>
      </c>
      <c r="I261" s="3"/>
    </row>
    <row r="262" spans="1:10">
      <c r="A262" s="44"/>
      <c r="B262" s="44"/>
      <c r="C262" s="36" t="s">
        <v>10</v>
      </c>
      <c r="D262" s="35">
        <f t="shared" si="55"/>
        <v>5365.5</v>
      </c>
      <c r="E262" s="37">
        <v>2715.7</v>
      </c>
      <c r="F262" s="37">
        <v>1863</v>
      </c>
      <c r="G262" s="37">
        <v>786.8</v>
      </c>
    </row>
    <row r="263" spans="1:10">
      <c r="A263" s="44"/>
      <c r="B263" s="44"/>
      <c r="C263" s="36" t="s">
        <v>11</v>
      </c>
      <c r="D263" s="35">
        <f t="shared" si="55"/>
        <v>1148.8</v>
      </c>
      <c r="E263" s="37">
        <v>500</v>
      </c>
      <c r="F263" s="37">
        <v>475.9</v>
      </c>
      <c r="G263" s="37">
        <v>172.9</v>
      </c>
    </row>
    <row r="264" spans="1:10">
      <c r="A264" s="44"/>
      <c r="B264" s="44"/>
      <c r="C264" s="36" t="s">
        <v>15</v>
      </c>
      <c r="D264" s="35">
        <f t="shared" si="55"/>
        <v>7811.9000000000005</v>
      </c>
      <c r="E264" s="37">
        <v>3615</v>
      </c>
      <c r="F264" s="37">
        <v>2405.6</v>
      </c>
      <c r="G264" s="37">
        <v>1791.3</v>
      </c>
    </row>
    <row r="265" spans="1:10">
      <c r="A265" s="56" t="s">
        <v>59</v>
      </c>
      <c r="B265" s="56"/>
      <c r="C265" s="34" t="s">
        <v>8</v>
      </c>
      <c r="D265" s="35">
        <f>D267+D268+D269+D270</f>
        <v>78096.400000000009</v>
      </c>
      <c r="E265" s="35">
        <f>E267+E268+E269+E270</f>
        <v>30144.2</v>
      </c>
      <c r="F265" s="35">
        <f>F267+F268+F269+F270</f>
        <v>27453.7</v>
      </c>
      <c r="G265" s="35">
        <f>G267+G268+G269+G270</f>
        <v>20498.5</v>
      </c>
      <c r="I265" s="3"/>
    </row>
    <row r="266" spans="1:10">
      <c r="A266" s="56"/>
      <c r="B266" s="56"/>
      <c r="C266" s="34" t="s">
        <v>9</v>
      </c>
      <c r="D266" s="35"/>
      <c r="E266" s="35"/>
      <c r="F266" s="35"/>
      <c r="G266" s="35"/>
    </row>
    <row r="267" spans="1:10">
      <c r="A267" s="56"/>
      <c r="B267" s="56"/>
      <c r="C267" s="34" t="s">
        <v>14</v>
      </c>
      <c r="D267" s="35">
        <f>E267+F267+G267</f>
        <v>4153.7</v>
      </c>
      <c r="E267" s="35">
        <f>E255+E261</f>
        <v>2939.9</v>
      </c>
      <c r="F267" s="35">
        <f>F255+F261</f>
        <v>996.3</v>
      </c>
      <c r="G267" s="35">
        <f>G255+G261</f>
        <v>217.5</v>
      </c>
    </row>
    <row r="268" spans="1:10">
      <c r="A268" s="56"/>
      <c r="B268" s="56"/>
      <c r="C268" s="34" t="s">
        <v>10</v>
      </c>
      <c r="D268" s="35">
        <f t="shared" ref="D268:D270" si="56">E268+F268+G268</f>
        <v>5419.5</v>
      </c>
      <c r="E268" s="35">
        <f t="shared" ref="E268" si="57">E256+E262</f>
        <v>2715.7</v>
      </c>
      <c r="F268" s="35">
        <f t="shared" ref="F268:G270" si="58">F256+F262</f>
        <v>1887</v>
      </c>
      <c r="G268" s="35">
        <f t="shared" si="58"/>
        <v>816.8</v>
      </c>
    </row>
    <row r="269" spans="1:10">
      <c r="A269" s="56"/>
      <c r="B269" s="56"/>
      <c r="C269" s="34" t="s">
        <v>11</v>
      </c>
      <c r="D269" s="35">
        <f t="shared" si="56"/>
        <v>2522.4</v>
      </c>
      <c r="E269" s="35">
        <f>E257+E263</f>
        <v>873.6</v>
      </c>
      <c r="F269" s="35">
        <f t="shared" si="58"/>
        <v>975.9</v>
      </c>
      <c r="G269" s="35">
        <f t="shared" si="58"/>
        <v>672.9</v>
      </c>
    </row>
    <row r="270" spans="1:10">
      <c r="A270" s="56"/>
      <c r="B270" s="56"/>
      <c r="C270" s="34" t="s">
        <v>15</v>
      </c>
      <c r="D270" s="35">
        <f t="shared" si="56"/>
        <v>66000.800000000003</v>
      </c>
      <c r="E270" s="35">
        <f>E258+E264</f>
        <v>23615</v>
      </c>
      <c r="F270" s="35">
        <f t="shared" si="58"/>
        <v>23594.5</v>
      </c>
      <c r="G270" s="35">
        <f t="shared" si="58"/>
        <v>18791.3</v>
      </c>
    </row>
    <row r="271" spans="1:10">
      <c r="A271" s="45" t="s">
        <v>60</v>
      </c>
      <c r="B271" s="45"/>
      <c r="C271" s="45"/>
      <c r="D271" s="45"/>
      <c r="E271" s="45"/>
      <c r="F271" s="45"/>
      <c r="G271" s="45"/>
    </row>
    <row r="272" spans="1:10">
      <c r="A272" s="44">
        <v>1</v>
      </c>
      <c r="B272" s="44" t="s">
        <v>61</v>
      </c>
      <c r="C272" s="34" t="s">
        <v>8</v>
      </c>
      <c r="D272" s="35">
        <f>E272+F272+G272</f>
        <v>1225.9000000000001</v>
      </c>
      <c r="E272" s="35">
        <f>E274+E275+E276+E277</f>
        <v>428.5</v>
      </c>
      <c r="F272" s="35">
        <f t="shared" ref="F272:G272" si="59">F274+F275+F276+F277</f>
        <v>396.9</v>
      </c>
      <c r="G272" s="35">
        <f t="shared" si="59"/>
        <v>400.5</v>
      </c>
    </row>
    <row r="273" spans="1:9">
      <c r="A273" s="44"/>
      <c r="B273" s="44"/>
      <c r="C273" s="36" t="s">
        <v>9</v>
      </c>
      <c r="D273" s="35"/>
      <c r="E273" s="37"/>
      <c r="F273" s="37"/>
      <c r="G273" s="37"/>
    </row>
    <row r="274" spans="1:9">
      <c r="A274" s="44"/>
      <c r="B274" s="44"/>
      <c r="C274" s="36" t="s">
        <v>14</v>
      </c>
      <c r="D274" s="35">
        <f t="shared" ref="D274:D296" si="60">E274+F274+G274</f>
        <v>0</v>
      </c>
      <c r="E274" s="37">
        <v>0</v>
      </c>
      <c r="F274" s="37">
        <v>0</v>
      </c>
      <c r="G274" s="37">
        <v>0</v>
      </c>
    </row>
    <row r="275" spans="1:9">
      <c r="A275" s="44"/>
      <c r="B275" s="44"/>
      <c r="C275" s="36" t="s">
        <v>10</v>
      </c>
      <c r="D275" s="35">
        <f t="shared" si="60"/>
        <v>476</v>
      </c>
      <c r="E275" s="37">
        <v>178.5</v>
      </c>
      <c r="F275" s="37">
        <v>147</v>
      </c>
      <c r="G275" s="37">
        <v>150.5</v>
      </c>
      <c r="I275" s="3"/>
    </row>
    <row r="276" spans="1:9">
      <c r="A276" s="44"/>
      <c r="B276" s="44"/>
      <c r="C276" s="36" t="s">
        <v>11</v>
      </c>
      <c r="D276" s="35">
        <f t="shared" si="60"/>
        <v>749.9</v>
      </c>
      <c r="E276" s="37">
        <v>250</v>
      </c>
      <c r="F276" s="37">
        <v>249.9</v>
      </c>
      <c r="G276" s="37">
        <v>250</v>
      </c>
    </row>
    <row r="277" spans="1:9">
      <c r="A277" s="44"/>
      <c r="B277" s="44"/>
      <c r="C277" s="36" t="s">
        <v>15</v>
      </c>
      <c r="D277" s="35">
        <f t="shared" si="60"/>
        <v>0</v>
      </c>
      <c r="E277" s="37">
        <v>0</v>
      </c>
      <c r="F277" s="37">
        <v>0</v>
      </c>
      <c r="G277" s="37">
        <v>0</v>
      </c>
      <c r="I277" s="3"/>
    </row>
    <row r="278" spans="1:9">
      <c r="A278" s="63">
        <v>2</v>
      </c>
      <c r="B278" s="60" t="s">
        <v>156</v>
      </c>
      <c r="C278" s="42" t="s">
        <v>8</v>
      </c>
      <c r="D278" s="35">
        <f>E278+F278+G278</f>
        <v>22534.400000000001</v>
      </c>
      <c r="E278" s="37">
        <f>E280+E281+E282+E283</f>
        <v>0</v>
      </c>
      <c r="F278" s="37">
        <f t="shared" ref="F278:G278" si="61">F280+F281+F282+F283</f>
        <v>0</v>
      </c>
      <c r="G278" s="37">
        <f t="shared" si="61"/>
        <v>22534.400000000001</v>
      </c>
      <c r="I278" s="3"/>
    </row>
    <row r="279" spans="1:9">
      <c r="A279" s="64"/>
      <c r="B279" s="61"/>
      <c r="C279" s="43" t="s">
        <v>9</v>
      </c>
      <c r="D279" s="35"/>
      <c r="E279" s="37"/>
      <c r="F279" s="37"/>
      <c r="G279" s="37"/>
      <c r="I279" s="3"/>
    </row>
    <row r="280" spans="1:9">
      <c r="A280" s="64"/>
      <c r="B280" s="61"/>
      <c r="C280" s="43" t="s">
        <v>14</v>
      </c>
      <c r="D280" s="35">
        <f t="shared" ref="D280:D283" si="62">E280+F280+G280</f>
        <v>0</v>
      </c>
      <c r="E280" s="37">
        <v>0</v>
      </c>
      <c r="F280" s="37">
        <v>0</v>
      </c>
      <c r="G280" s="37">
        <v>0</v>
      </c>
      <c r="I280" s="3"/>
    </row>
    <row r="281" spans="1:9">
      <c r="A281" s="64"/>
      <c r="B281" s="61"/>
      <c r="C281" s="43" t="s">
        <v>10</v>
      </c>
      <c r="D281" s="35">
        <f t="shared" si="62"/>
        <v>8210.7000000000007</v>
      </c>
      <c r="E281" s="37">
        <v>0</v>
      </c>
      <c r="F281" s="37">
        <v>0</v>
      </c>
      <c r="G281" s="37">
        <v>8210.7000000000007</v>
      </c>
      <c r="I281" s="3"/>
    </row>
    <row r="282" spans="1:9">
      <c r="A282" s="64"/>
      <c r="B282" s="61"/>
      <c r="C282" s="43" t="s">
        <v>11</v>
      </c>
      <c r="D282" s="35">
        <f t="shared" si="62"/>
        <v>14323.7</v>
      </c>
      <c r="E282" s="37">
        <v>0</v>
      </c>
      <c r="F282" s="37">
        <v>0</v>
      </c>
      <c r="G282" s="37">
        <v>14323.7</v>
      </c>
      <c r="I282" s="3"/>
    </row>
    <row r="283" spans="1:9">
      <c r="A283" s="65"/>
      <c r="B283" s="62"/>
      <c r="C283" s="43" t="s">
        <v>15</v>
      </c>
      <c r="D283" s="35">
        <f t="shared" si="62"/>
        <v>0</v>
      </c>
      <c r="E283" s="37">
        <v>0</v>
      </c>
      <c r="F283" s="37">
        <v>0</v>
      </c>
      <c r="G283" s="37">
        <v>0</v>
      </c>
      <c r="I283" s="3"/>
    </row>
    <row r="284" spans="1:9">
      <c r="A284" s="44">
        <v>3</v>
      </c>
      <c r="B284" s="44" t="s">
        <v>62</v>
      </c>
      <c r="C284" s="34" t="s">
        <v>8</v>
      </c>
      <c r="D284" s="35">
        <f t="shared" si="60"/>
        <v>99</v>
      </c>
      <c r="E284" s="35">
        <v>99</v>
      </c>
      <c r="F284" s="35">
        <v>0</v>
      </c>
      <c r="G284" s="35">
        <v>0</v>
      </c>
    </row>
    <row r="285" spans="1:9">
      <c r="A285" s="44"/>
      <c r="B285" s="44"/>
      <c r="C285" s="36" t="s">
        <v>9</v>
      </c>
      <c r="D285" s="35"/>
      <c r="E285" s="37"/>
      <c r="F285" s="37"/>
      <c r="G285" s="37"/>
    </row>
    <row r="286" spans="1:9">
      <c r="A286" s="44"/>
      <c r="B286" s="44"/>
      <c r="C286" s="36" t="s">
        <v>14</v>
      </c>
      <c r="D286" s="35">
        <f t="shared" si="60"/>
        <v>0</v>
      </c>
      <c r="E286" s="37">
        <v>0</v>
      </c>
      <c r="F286" s="37">
        <v>0</v>
      </c>
      <c r="G286" s="37">
        <v>0</v>
      </c>
    </row>
    <row r="287" spans="1:9">
      <c r="A287" s="44"/>
      <c r="B287" s="44"/>
      <c r="C287" s="36" t="s">
        <v>10</v>
      </c>
      <c r="D287" s="35">
        <f t="shared" si="60"/>
        <v>0</v>
      </c>
      <c r="E287" s="37">
        <v>0</v>
      </c>
      <c r="F287" s="37">
        <v>0</v>
      </c>
      <c r="G287" s="37">
        <v>0</v>
      </c>
    </row>
    <row r="288" spans="1:9">
      <c r="A288" s="44"/>
      <c r="B288" s="44"/>
      <c r="C288" s="36" t="s">
        <v>11</v>
      </c>
      <c r="D288" s="35">
        <f t="shared" si="60"/>
        <v>99</v>
      </c>
      <c r="E288" s="37">
        <v>99</v>
      </c>
      <c r="F288" s="37">
        <v>0</v>
      </c>
      <c r="G288" s="37">
        <v>0</v>
      </c>
    </row>
    <row r="289" spans="1:13">
      <c r="A289" s="44"/>
      <c r="B289" s="44"/>
      <c r="C289" s="36" t="s">
        <v>15</v>
      </c>
      <c r="D289" s="35">
        <f t="shared" si="60"/>
        <v>0</v>
      </c>
      <c r="E289" s="37">
        <v>0</v>
      </c>
      <c r="F289" s="37">
        <v>0</v>
      </c>
      <c r="G289" s="37">
        <v>0</v>
      </c>
      <c r="M289" s="33"/>
    </row>
    <row r="290" spans="1:13">
      <c r="A290" s="56" t="s">
        <v>63</v>
      </c>
      <c r="B290" s="56"/>
      <c r="C290" s="34" t="s">
        <v>8</v>
      </c>
      <c r="D290" s="35">
        <f t="shared" si="60"/>
        <v>23859.300000000003</v>
      </c>
      <c r="E290" s="35">
        <f>E292+E293+E294+E295+E296</f>
        <v>527.5</v>
      </c>
      <c r="F290" s="35">
        <f>F292+F293+F294+F295+F296</f>
        <v>396.9</v>
      </c>
      <c r="G290" s="35">
        <f>G296+G295+G294+G293+G292</f>
        <v>22934.9</v>
      </c>
    </row>
    <row r="291" spans="1:13">
      <c r="A291" s="56"/>
      <c r="B291" s="56"/>
      <c r="C291" s="34" t="s">
        <v>9</v>
      </c>
      <c r="D291" s="35"/>
      <c r="E291" s="37"/>
      <c r="F291" s="37"/>
      <c r="G291" s="37"/>
    </row>
    <row r="292" spans="1:13">
      <c r="A292" s="56"/>
      <c r="B292" s="56"/>
      <c r="C292" s="34" t="s">
        <v>14</v>
      </c>
      <c r="D292" s="35">
        <f t="shared" si="60"/>
        <v>0</v>
      </c>
      <c r="E292" s="35">
        <f>E274+E286</f>
        <v>0</v>
      </c>
      <c r="F292" s="35">
        <v>0</v>
      </c>
      <c r="G292" s="35">
        <f>G274+G280+G286</f>
        <v>0</v>
      </c>
    </row>
    <row r="293" spans="1:13">
      <c r="A293" s="56"/>
      <c r="B293" s="56"/>
      <c r="C293" s="34" t="s">
        <v>10</v>
      </c>
      <c r="D293" s="35">
        <f t="shared" si="60"/>
        <v>8686.7000000000007</v>
      </c>
      <c r="E293" s="35">
        <f>E275+E287</f>
        <v>178.5</v>
      </c>
      <c r="F293" s="35">
        <f t="shared" ref="F293" si="63">F275+F287</f>
        <v>147</v>
      </c>
      <c r="G293" s="35">
        <f>G275+G281+G287</f>
        <v>8361.2000000000007</v>
      </c>
    </row>
    <row r="294" spans="1:13">
      <c r="A294" s="56"/>
      <c r="B294" s="56"/>
      <c r="C294" s="34" t="s">
        <v>11</v>
      </c>
      <c r="D294" s="35">
        <f t="shared" si="60"/>
        <v>15172.6</v>
      </c>
      <c r="E294" s="35">
        <f>E276+E288</f>
        <v>349</v>
      </c>
      <c r="F294" s="35">
        <f t="shared" ref="F294" si="64">F276+F288</f>
        <v>249.9</v>
      </c>
      <c r="G294" s="35">
        <f>G276+G282+G288</f>
        <v>14573.7</v>
      </c>
    </row>
    <row r="295" spans="1:13">
      <c r="A295" s="56"/>
      <c r="B295" s="56"/>
      <c r="C295" s="34" t="s">
        <v>25</v>
      </c>
      <c r="D295" s="35">
        <f t="shared" si="60"/>
        <v>0</v>
      </c>
      <c r="E295" s="35">
        <v>0</v>
      </c>
      <c r="F295" s="35">
        <v>0</v>
      </c>
      <c r="G295" s="35">
        <v>0</v>
      </c>
    </row>
    <row r="296" spans="1:13">
      <c r="A296" s="56"/>
      <c r="B296" s="56"/>
      <c r="C296" s="34" t="s">
        <v>15</v>
      </c>
      <c r="D296" s="35">
        <f t="shared" si="60"/>
        <v>0</v>
      </c>
      <c r="E296" s="35">
        <f>E277+E289</f>
        <v>0</v>
      </c>
      <c r="F296" s="35">
        <v>0</v>
      </c>
      <c r="G296" s="35">
        <f>G277+G283+G289</f>
        <v>0</v>
      </c>
    </row>
    <row r="297" spans="1:13">
      <c r="A297" s="56" t="s">
        <v>64</v>
      </c>
      <c r="B297" s="56"/>
      <c r="C297" s="56"/>
      <c r="D297" s="56"/>
      <c r="E297" s="56"/>
      <c r="F297" s="56"/>
      <c r="G297" s="56"/>
    </row>
    <row r="298" spans="1:13">
      <c r="A298" s="44">
        <v>1</v>
      </c>
      <c r="B298" s="44" t="s">
        <v>65</v>
      </c>
      <c r="C298" s="39" t="s">
        <v>8</v>
      </c>
      <c r="D298" s="35">
        <f>E298+F298+G298</f>
        <v>97.9</v>
      </c>
      <c r="E298" s="35">
        <v>0</v>
      </c>
      <c r="F298" s="35">
        <v>0</v>
      </c>
      <c r="G298" s="35">
        <f>G300+G301+G302+G303</f>
        <v>97.9</v>
      </c>
    </row>
    <row r="299" spans="1:13">
      <c r="A299" s="44"/>
      <c r="B299" s="44"/>
      <c r="C299" s="36" t="s">
        <v>9</v>
      </c>
      <c r="D299" s="35"/>
      <c r="E299" s="37"/>
      <c r="F299" s="37"/>
      <c r="G299" s="37"/>
    </row>
    <row r="300" spans="1:13">
      <c r="A300" s="44"/>
      <c r="B300" s="44"/>
      <c r="C300" s="36" t="s">
        <v>14</v>
      </c>
      <c r="D300" s="35">
        <f t="shared" ref="D300:D325" si="65">E300+F300+G300</f>
        <v>0</v>
      </c>
      <c r="E300" s="37">
        <v>0</v>
      </c>
      <c r="F300" s="37">
        <v>0</v>
      </c>
      <c r="G300" s="37">
        <v>0</v>
      </c>
    </row>
    <row r="301" spans="1:13">
      <c r="A301" s="44"/>
      <c r="B301" s="44"/>
      <c r="C301" s="36" t="s">
        <v>10</v>
      </c>
      <c r="D301" s="35">
        <f t="shared" si="65"/>
        <v>0</v>
      </c>
      <c r="E301" s="37">
        <v>0</v>
      </c>
      <c r="F301" s="37">
        <v>0</v>
      </c>
      <c r="G301" s="37">
        <v>0</v>
      </c>
    </row>
    <row r="302" spans="1:13">
      <c r="A302" s="44"/>
      <c r="B302" s="44"/>
      <c r="C302" s="36" t="s">
        <v>11</v>
      </c>
      <c r="D302" s="35">
        <f t="shared" si="65"/>
        <v>97.9</v>
      </c>
      <c r="E302" s="37">
        <v>0</v>
      </c>
      <c r="F302" s="37">
        <v>0</v>
      </c>
      <c r="G302" s="37">
        <v>97.9</v>
      </c>
    </row>
    <row r="303" spans="1:13">
      <c r="A303" s="44"/>
      <c r="B303" s="44"/>
      <c r="C303" s="36" t="s">
        <v>15</v>
      </c>
      <c r="D303" s="35">
        <f t="shared" si="65"/>
        <v>0</v>
      </c>
      <c r="E303" s="37">
        <v>0</v>
      </c>
      <c r="F303" s="37">
        <v>0</v>
      </c>
      <c r="G303" s="37">
        <v>0</v>
      </c>
    </row>
    <row r="304" spans="1:13">
      <c r="A304" s="44">
        <v>2</v>
      </c>
      <c r="B304" s="44" t="s">
        <v>66</v>
      </c>
      <c r="C304" s="39" t="s">
        <v>8</v>
      </c>
      <c r="D304" s="35">
        <f t="shared" si="65"/>
        <v>56.2</v>
      </c>
      <c r="E304" s="35">
        <v>56.2</v>
      </c>
      <c r="F304" s="35">
        <v>0</v>
      </c>
      <c r="G304" s="35">
        <v>0</v>
      </c>
    </row>
    <row r="305" spans="1:11">
      <c r="A305" s="44"/>
      <c r="B305" s="44"/>
      <c r="C305" s="36" t="s">
        <v>9</v>
      </c>
      <c r="D305" s="35"/>
      <c r="E305" s="37"/>
      <c r="F305" s="37"/>
      <c r="G305" s="37"/>
    </row>
    <row r="306" spans="1:11">
      <c r="A306" s="44"/>
      <c r="B306" s="44"/>
      <c r="C306" s="36" t="s">
        <v>14</v>
      </c>
      <c r="D306" s="35">
        <f t="shared" si="65"/>
        <v>0</v>
      </c>
      <c r="E306" s="37">
        <v>0</v>
      </c>
      <c r="F306" s="37">
        <v>0</v>
      </c>
      <c r="G306" s="37">
        <v>0</v>
      </c>
      <c r="K306" s="3"/>
    </row>
    <row r="307" spans="1:11">
      <c r="A307" s="44"/>
      <c r="B307" s="44"/>
      <c r="C307" s="36" t="s">
        <v>10</v>
      </c>
      <c r="D307" s="35">
        <f t="shared" si="65"/>
        <v>0</v>
      </c>
      <c r="E307" s="37">
        <v>0</v>
      </c>
      <c r="F307" s="37">
        <v>0</v>
      </c>
      <c r="G307" s="37">
        <v>0</v>
      </c>
    </row>
    <row r="308" spans="1:11">
      <c r="A308" s="44"/>
      <c r="B308" s="44"/>
      <c r="C308" s="36" t="s">
        <v>11</v>
      </c>
      <c r="D308" s="35">
        <f t="shared" si="65"/>
        <v>56.2</v>
      </c>
      <c r="E308" s="37">
        <v>56.2</v>
      </c>
      <c r="F308" s="37">
        <v>0</v>
      </c>
      <c r="G308" s="37">
        <v>0</v>
      </c>
    </row>
    <row r="309" spans="1:11">
      <c r="A309" s="63">
        <v>3</v>
      </c>
      <c r="B309" s="44" t="s">
        <v>152</v>
      </c>
      <c r="C309" s="39" t="s">
        <v>8</v>
      </c>
      <c r="D309" s="35">
        <f t="shared" si="65"/>
        <v>2277.9</v>
      </c>
      <c r="E309" s="35">
        <v>0</v>
      </c>
      <c r="F309" s="35">
        <v>0</v>
      </c>
      <c r="G309" s="35">
        <f>G310+G311+G312+G313</f>
        <v>2277.9</v>
      </c>
    </row>
    <row r="310" spans="1:11">
      <c r="A310" s="64"/>
      <c r="B310" s="44"/>
      <c r="C310" s="36" t="s">
        <v>9</v>
      </c>
      <c r="D310" s="35">
        <f t="shared" si="65"/>
        <v>0</v>
      </c>
      <c r="E310" s="37">
        <v>0</v>
      </c>
      <c r="F310" s="37">
        <v>0</v>
      </c>
      <c r="G310" s="37">
        <v>0</v>
      </c>
    </row>
    <row r="311" spans="1:11">
      <c r="A311" s="64"/>
      <c r="B311" s="44"/>
      <c r="C311" s="36" t="s">
        <v>14</v>
      </c>
      <c r="D311" s="35">
        <f t="shared" si="65"/>
        <v>0</v>
      </c>
      <c r="E311" s="37">
        <v>0</v>
      </c>
      <c r="F311" s="37">
        <v>0</v>
      </c>
      <c r="G311" s="37">
        <v>0</v>
      </c>
    </row>
    <row r="312" spans="1:11">
      <c r="A312" s="64"/>
      <c r="B312" s="44"/>
      <c r="C312" s="36" t="s">
        <v>10</v>
      </c>
      <c r="D312" s="35">
        <f t="shared" si="65"/>
        <v>0</v>
      </c>
      <c r="E312" s="37">
        <v>0</v>
      </c>
      <c r="F312" s="37">
        <v>0</v>
      </c>
      <c r="G312" s="37">
        <v>0</v>
      </c>
    </row>
    <row r="313" spans="1:11">
      <c r="A313" s="65"/>
      <c r="B313" s="44"/>
      <c r="C313" s="36" t="s">
        <v>11</v>
      </c>
      <c r="D313" s="35">
        <f t="shared" si="65"/>
        <v>2277.9</v>
      </c>
      <c r="E313" s="37">
        <v>0</v>
      </c>
      <c r="F313" s="37">
        <v>0</v>
      </c>
      <c r="G313" s="37">
        <v>2277.9</v>
      </c>
    </row>
    <row r="314" spans="1:11">
      <c r="A314" s="44">
        <v>4</v>
      </c>
      <c r="B314" s="44" t="s">
        <v>67</v>
      </c>
      <c r="C314" s="39" t="s">
        <v>8</v>
      </c>
      <c r="D314" s="35">
        <f t="shared" si="65"/>
        <v>362445.83</v>
      </c>
      <c r="E314" s="35">
        <v>266481</v>
      </c>
      <c r="F314" s="35">
        <f>F316+F317+F318</f>
        <v>95964.83</v>
      </c>
      <c r="G314" s="35">
        <v>0</v>
      </c>
    </row>
    <row r="315" spans="1:11">
      <c r="A315" s="44"/>
      <c r="B315" s="44"/>
      <c r="C315" s="36" t="s">
        <v>9</v>
      </c>
      <c r="D315" s="35"/>
      <c r="E315" s="37"/>
      <c r="F315" s="37"/>
      <c r="G315" s="37"/>
    </row>
    <row r="316" spans="1:11">
      <c r="A316" s="44"/>
      <c r="B316" s="44"/>
      <c r="C316" s="36" t="s">
        <v>14</v>
      </c>
      <c r="D316" s="35">
        <f t="shared" si="65"/>
        <v>237850.7</v>
      </c>
      <c r="E316" s="37">
        <v>158463.4</v>
      </c>
      <c r="F316" s="37">
        <v>79387.3</v>
      </c>
      <c r="G316" s="37">
        <v>0</v>
      </c>
    </row>
    <row r="317" spans="1:11">
      <c r="A317" s="44"/>
      <c r="B317" s="44"/>
      <c r="C317" s="36" t="s">
        <v>10</v>
      </c>
      <c r="D317" s="35">
        <f t="shared" si="65"/>
        <v>124595.13</v>
      </c>
      <c r="E317" s="37">
        <v>108017.60000000001</v>
      </c>
      <c r="F317" s="37">
        <v>16577.53</v>
      </c>
      <c r="G317" s="37">
        <v>0</v>
      </c>
    </row>
    <row r="318" spans="1:11">
      <c r="A318" s="44"/>
      <c r="B318" s="44"/>
      <c r="C318" s="36" t="s">
        <v>11</v>
      </c>
      <c r="D318" s="35">
        <f t="shared" si="65"/>
        <v>0</v>
      </c>
      <c r="E318" s="37">
        <v>0</v>
      </c>
      <c r="F318" s="37">
        <v>0</v>
      </c>
      <c r="G318" s="37">
        <v>0</v>
      </c>
    </row>
    <row r="319" spans="1:11">
      <c r="A319" s="56" t="s">
        <v>68</v>
      </c>
      <c r="B319" s="56"/>
      <c r="C319" s="39" t="s">
        <v>8</v>
      </c>
      <c r="D319" s="35">
        <f t="shared" si="65"/>
        <v>364877.83</v>
      </c>
      <c r="E319" s="35">
        <f>E321+E322+E323+E324+E325</f>
        <v>266537.2</v>
      </c>
      <c r="F319" s="35">
        <f t="shared" ref="F319:G319" si="66">F321+F322+F323+F324+F325</f>
        <v>95964.83</v>
      </c>
      <c r="G319" s="35">
        <f t="shared" si="66"/>
        <v>2375.8000000000002</v>
      </c>
    </row>
    <row r="320" spans="1:11">
      <c r="A320" s="56"/>
      <c r="B320" s="56"/>
      <c r="C320" s="39" t="s">
        <v>9</v>
      </c>
      <c r="D320" s="35"/>
      <c r="E320" s="35"/>
      <c r="F320" s="35"/>
      <c r="G320" s="35"/>
    </row>
    <row r="321" spans="1:7">
      <c r="A321" s="56"/>
      <c r="B321" s="56"/>
      <c r="C321" s="39" t="s">
        <v>14</v>
      </c>
      <c r="D321" s="35">
        <f t="shared" si="65"/>
        <v>237850.7</v>
      </c>
      <c r="E321" s="35">
        <v>158463.4</v>
      </c>
      <c r="F321" s="35">
        <v>79387.3</v>
      </c>
      <c r="G321" s="35">
        <f>G300+G306+G311+G316</f>
        <v>0</v>
      </c>
    </row>
    <row r="322" spans="1:7">
      <c r="A322" s="56"/>
      <c r="B322" s="56"/>
      <c r="C322" s="39" t="s">
        <v>10</v>
      </c>
      <c r="D322" s="35">
        <f t="shared" si="65"/>
        <v>124595.13</v>
      </c>
      <c r="E322" s="35">
        <v>108017.60000000001</v>
      </c>
      <c r="F322" s="35">
        <v>16577.53</v>
      </c>
      <c r="G322" s="35">
        <f>G301+G307+G312+G317</f>
        <v>0</v>
      </c>
    </row>
    <row r="323" spans="1:7">
      <c r="A323" s="56"/>
      <c r="B323" s="56"/>
      <c r="C323" s="39" t="s">
        <v>11</v>
      </c>
      <c r="D323" s="35">
        <f t="shared" si="65"/>
        <v>2432</v>
      </c>
      <c r="E323" s="35">
        <v>56.2</v>
      </c>
      <c r="F323" s="35">
        <v>0</v>
      </c>
      <c r="G323" s="35">
        <f>G302+G308+G313+G318</f>
        <v>2375.8000000000002</v>
      </c>
    </row>
    <row r="324" spans="1:7">
      <c r="A324" s="56"/>
      <c r="B324" s="56"/>
      <c r="C324" s="39" t="s">
        <v>25</v>
      </c>
      <c r="D324" s="35">
        <f t="shared" si="65"/>
        <v>0</v>
      </c>
      <c r="E324" s="35">
        <v>0</v>
      </c>
      <c r="F324" s="35">
        <v>0</v>
      </c>
      <c r="G324" s="35">
        <v>0</v>
      </c>
    </row>
    <row r="325" spans="1:7">
      <c r="A325" s="56"/>
      <c r="B325" s="56"/>
      <c r="C325" s="39" t="s">
        <v>15</v>
      </c>
      <c r="D325" s="35">
        <f t="shared" si="65"/>
        <v>0</v>
      </c>
      <c r="E325" s="35">
        <v>0</v>
      </c>
      <c r="F325" s="35">
        <v>0</v>
      </c>
      <c r="G325" s="35">
        <v>0</v>
      </c>
    </row>
    <row r="326" spans="1:7">
      <c r="A326" s="56" t="s">
        <v>69</v>
      </c>
      <c r="B326" s="56"/>
      <c r="C326" s="56"/>
      <c r="D326" s="56"/>
      <c r="E326" s="56"/>
      <c r="F326" s="56"/>
      <c r="G326" s="56"/>
    </row>
    <row r="327" spans="1:7">
      <c r="A327" s="44">
        <v>1</v>
      </c>
      <c r="B327" s="44" t="s">
        <v>70</v>
      </c>
      <c r="C327" s="34" t="s">
        <v>8</v>
      </c>
      <c r="D327" s="35">
        <f>E327+F327+G327</f>
        <v>2587.4</v>
      </c>
      <c r="E327" s="35">
        <f>E329+E330+E331+E332</f>
        <v>2587.4</v>
      </c>
      <c r="F327" s="35">
        <f t="shared" ref="F327:G327" si="67">F329+F330+F331+F332</f>
        <v>0</v>
      </c>
      <c r="G327" s="35">
        <f t="shared" si="67"/>
        <v>0</v>
      </c>
    </row>
    <row r="328" spans="1:7">
      <c r="A328" s="44"/>
      <c r="B328" s="44"/>
      <c r="C328" s="36" t="s">
        <v>9</v>
      </c>
      <c r="D328" s="35"/>
      <c r="E328" s="37"/>
      <c r="F328" s="37"/>
      <c r="G328" s="37"/>
    </row>
    <row r="329" spans="1:7">
      <c r="A329" s="44"/>
      <c r="B329" s="44"/>
      <c r="C329" s="36" t="s">
        <v>14</v>
      </c>
      <c r="D329" s="35">
        <f t="shared" ref="D329:D339" si="68">E329+F329+G329</f>
        <v>256.10000000000002</v>
      </c>
      <c r="E329" s="37">
        <v>256.10000000000002</v>
      </c>
      <c r="F329" s="37">
        <v>0</v>
      </c>
      <c r="G329" s="37">
        <v>0</v>
      </c>
    </row>
    <row r="330" spans="1:7">
      <c r="A330" s="44"/>
      <c r="B330" s="44"/>
      <c r="C330" s="36" t="s">
        <v>10</v>
      </c>
      <c r="D330" s="35">
        <f t="shared" si="68"/>
        <v>1981.3</v>
      </c>
      <c r="E330" s="37">
        <v>1981.3</v>
      </c>
      <c r="F330" s="37">
        <v>0</v>
      </c>
      <c r="G330" s="37">
        <v>0</v>
      </c>
    </row>
    <row r="331" spans="1:7">
      <c r="A331" s="44"/>
      <c r="B331" s="44"/>
      <c r="C331" s="36" t="s">
        <v>11</v>
      </c>
      <c r="D331" s="35">
        <f t="shared" si="68"/>
        <v>300</v>
      </c>
      <c r="E331" s="37">
        <v>300</v>
      </c>
      <c r="F331" s="37">
        <v>0</v>
      </c>
      <c r="G331" s="37">
        <v>0</v>
      </c>
    </row>
    <row r="332" spans="1:7">
      <c r="A332" s="44"/>
      <c r="B332" s="44"/>
      <c r="C332" s="36" t="s">
        <v>15</v>
      </c>
      <c r="D332" s="35">
        <f t="shared" si="68"/>
        <v>50</v>
      </c>
      <c r="E332" s="37">
        <v>50</v>
      </c>
      <c r="F332" s="37">
        <v>0</v>
      </c>
      <c r="G332" s="37">
        <v>0</v>
      </c>
    </row>
    <row r="333" spans="1:7">
      <c r="A333" s="56" t="s">
        <v>71</v>
      </c>
      <c r="B333" s="56"/>
      <c r="C333" s="34" t="s">
        <v>8</v>
      </c>
      <c r="D333" s="35">
        <f t="shared" si="68"/>
        <v>2587.4</v>
      </c>
      <c r="E333" s="35">
        <f>E335+E336+E337+E338+E339</f>
        <v>2587.4</v>
      </c>
      <c r="F333" s="35">
        <f t="shared" ref="F333:G333" si="69">F335+F336+F337+F338+F339</f>
        <v>0</v>
      </c>
      <c r="G333" s="35">
        <f t="shared" si="69"/>
        <v>0</v>
      </c>
    </row>
    <row r="334" spans="1:7">
      <c r="A334" s="56"/>
      <c r="B334" s="56"/>
      <c r="C334" s="34" t="s">
        <v>9</v>
      </c>
      <c r="D334" s="35"/>
      <c r="E334" s="35"/>
      <c r="F334" s="35"/>
      <c r="G334" s="35"/>
    </row>
    <row r="335" spans="1:7">
      <c r="A335" s="56"/>
      <c r="B335" s="56"/>
      <c r="C335" s="34" t="s">
        <v>14</v>
      </c>
      <c r="D335" s="35">
        <f t="shared" si="68"/>
        <v>256.10000000000002</v>
      </c>
      <c r="E335" s="35">
        <v>256.10000000000002</v>
      </c>
      <c r="F335" s="35">
        <v>0</v>
      </c>
      <c r="G335" s="35">
        <v>0</v>
      </c>
    </row>
    <row r="336" spans="1:7">
      <c r="A336" s="56"/>
      <c r="B336" s="56"/>
      <c r="C336" s="34" t="s">
        <v>10</v>
      </c>
      <c r="D336" s="35">
        <f t="shared" si="68"/>
        <v>1981.3</v>
      </c>
      <c r="E336" s="35">
        <v>1981.3</v>
      </c>
      <c r="F336" s="35">
        <v>0</v>
      </c>
      <c r="G336" s="35">
        <v>0</v>
      </c>
    </row>
    <row r="337" spans="1:10">
      <c r="A337" s="56"/>
      <c r="B337" s="56"/>
      <c r="C337" s="34" t="s">
        <v>11</v>
      </c>
      <c r="D337" s="35">
        <f t="shared" si="68"/>
        <v>300</v>
      </c>
      <c r="E337" s="35">
        <v>300</v>
      </c>
      <c r="F337" s="35">
        <v>0</v>
      </c>
      <c r="G337" s="35">
        <v>0</v>
      </c>
    </row>
    <row r="338" spans="1:10">
      <c r="A338" s="56"/>
      <c r="B338" s="56"/>
      <c r="C338" s="34" t="s">
        <v>25</v>
      </c>
      <c r="D338" s="35">
        <f t="shared" si="68"/>
        <v>0</v>
      </c>
      <c r="E338" s="35">
        <v>0</v>
      </c>
      <c r="F338" s="35">
        <v>0</v>
      </c>
      <c r="G338" s="35">
        <v>0</v>
      </c>
    </row>
    <row r="339" spans="1:10">
      <c r="A339" s="56"/>
      <c r="B339" s="56"/>
      <c r="C339" s="34" t="s">
        <v>15</v>
      </c>
      <c r="D339" s="35">
        <f t="shared" si="68"/>
        <v>50</v>
      </c>
      <c r="E339" s="35">
        <v>50</v>
      </c>
      <c r="F339" s="35">
        <v>0</v>
      </c>
      <c r="G339" s="35">
        <v>0</v>
      </c>
    </row>
    <row r="340" spans="1:10">
      <c r="A340" s="45" t="s">
        <v>72</v>
      </c>
      <c r="B340" s="45"/>
      <c r="C340" s="45"/>
      <c r="D340" s="45"/>
      <c r="E340" s="45"/>
      <c r="F340" s="45"/>
      <c r="G340" s="45"/>
    </row>
    <row r="341" spans="1:10">
      <c r="A341" s="44">
        <v>1</v>
      </c>
      <c r="B341" s="44" t="s">
        <v>73</v>
      </c>
      <c r="C341" s="34" t="s">
        <v>8</v>
      </c>
      <c r="D341" s="35">
        <f>E341+F341+G341</f>
        <v>804</v>
      </c>
      <c r="E341" s="35">
        <f>E343+E344+E345</f>
        <v>229</v>
      </c>
      <c r="F341" s="35">
        <f t="shared" ref="F341:G341" si="70">F343+F344+F345</f>
        <v>575</v>
      </c>
      <c r="G341" s="35">
        <f t="shared" si="70"/>
        <v>0</v>
      </c>
    </row>
    <row r="342" spans="1:10">
      <c r="A342" s="44"/>
      <c r="B342" s="44"/>
      <c r="C342" s="36" t="s">
        <v>9</v>
      </c>
      <c r="D342" s="35"/>
      <c r="E342" s="37"/>
      <c r="F342" s="37"/>
      <c r="G342" s="37"/>
    </row>
    <row r="343" spans="1:10">
      <c r="A343" s="44"/>
      <c r="B343" s="44"/>
      <c r="C343" s="36" t="s">
        <v>14</v>
      </c>
      <c r="D343" s="35">
        <f t="shared" ref="D343:D363" si="71">E343+F343+G343</f>
        <v>0</v>
      </c>
      <c r="E343" s="37">
        <v>0</v>
      </c>
      <c r="F343" s="37">
        <v>0</v>
      </c>
      <c r="G343" s="37">
        <v>0</v>
      </c>
      <c r="J343" s="3"/>
    </row>
    <row r="344" spans="1:10">
      <c r="A344" s="44"/>
      <c r="B344" s="44"/>
      <c r="C344" s="36" t="s">
        <v>74</v>
      </c>
      <c r="D344" s="35">
        <f t="shared" si="71"/>
        <v>169</v>
      </c>
      <c r="E344" s="37">
        <v>169</v>
      </c>
      <c r="F344" s="37">
        <v>0</v>
      </c>
      <c r="G344" s="37">
        <v>0</v>
      </c>
    </row>
    <row r="345" spans="1:10">
      <c r="A345" s="44"/>
      <c r="B345" s="44"/>
      <c r="C345" s="36" t="s">
        <v>11</v>
      </c>
      <c r="D345" s="35">
        <f t="shared" si="71"/>
        <v>635</v>
      </c>
      <c r="E345" s="37">
        <v>60</v>
      </c>
      <c r="F345" s="37">
        <v>575</v>
      </c>
      <c r="G345" s="37">
        <v>0</v>
      </c>
    </row>
    <row r="346" spans="1:10" ht="17.25" customHeight="1">
      <c r="A346" s="63">
        <v>2</v>
      </c>
      <c r="B346" s="60" t="s">
        <v>153</v>
      </c>
      <c r="C346" s="34" t="s">
        <v>8</v>
      </c>
      <c r="D346" s="35">
        <f>E346+F346+G346</f>
        <v>166.8</v>
      </c>
      <c r="E346" s="35">
        <f>E348+E349+E350</f>
        <v>0</v>
      </c>
      <c r="F346" s="35">
        <f t="shared" ref="F346:G346" si="72">F348+F349+F350</f>
        <v>0</v>
      </c>
      <c r="G346" s="35">
        <f t="shared" si="72"/>
        <v>166.8</v>
      </c>
    </row>
    <row r="347" spans="1:10" ht="17.25" customHeight="1">
      <c r="A347" s="64"/>
      <c r="B347" s="61"/>
      <c r="C347" s="36" t="s">
        <v>9</v>
      </c>
      <c r="D347" s="35"/>
      <c r="E347" s="37"/>
      <c r="F347" s="37"/>
      <c r="G347" s="37"/>
    </row>
    <row r="348" spans="1:10" ht="21.75" customHeight="1">
      <c r="A348" s="64"/>
      <c r="B348" s="61"/>
      <c r="C348" s="36" t="s">
        <v>14</v>
      </c>
      <c r="D348" s="35">
        <f t="shared" ref="D348:D350" si="73">E348+F348+G348</f>
        <v>0</v>
      </c>
      <c r="E348" s="37">
        <v>0</v>
      </c>
      <c r="F348" s="37">
        <v>0</v>
      </c>
      <c r="G348" s="37">
        <v>0</v>
      </c>
    </row>
    <row r="349" spans="1:10" ht="24.75" customHeight="1">
      <c r="A349" s="64"/>
      <c r="B349" s="61"/>
      <c r="C349" s="36" t="s">
        <v>74</v>
      </c>
      <c r="D349" s="35">
        <f t="shared" si="73"/>
        <v>0</v>
      </c>
      <c r="E349" s="37">
        <v>0</v>
      </c>
      <c r="F349" s="37">
        <v>0</v>
      </c>
      <c r="G349" s="37">
        <v>0</v>
      </c>
    </row>
    <row r="350" spans="1:10" ht="30" customHeight="1">
      <c r="A350" s="65"/>
      <c r="B350" s="62"/>
      <c r="C350" s="36" t="s">
        <v>11</v>
      </c>
      <c r="D350" s="35">
        <f t="shared" si="73"/>
        <v>166.8</v>
      </c>
      <c r="E350" s="37">
        <v>0</v>
      </c>
      <c r="F350" s="37">
        <v>0</v>
      </c>
      <c r="G350" s="37">
        <v>166.8</v>
      </c>
    </row>
    <row r="351" spans="1:10">
      <c r="A351" s="44">
        <v>3</v>
      </c>
      <c r="B351" s="44" t="s">
        <v>75</v>
      </c>
      <c r="C351" s="34" t="s">
        <v>8</v>
      </c>
      <c r="D351" s="35">
        <f t="shared" si="71"/>
        <v>25</v>
      </c>
      <c r="E351" s="35">
        <f>E353+E354+E355+E356</f>
        <v>0</v>
      </c>
      <c r="F351" s="35">
        <f t="shared" ref="F351:G351" si="74">F353+F354+F355+F356</f>
        <v>25</v>
      </c>
      <c r="G351" s="35">
        <f t="shared" si="74"/>
        <v>0</v>
      </c>
    </row>
    <row r="352" spans="1:10">
      <c r="A352" s="44"/>
      <c r="B352" s="44"/>
      <c r="C352" s="36" t="s">
        <v>9</v>
      </c>
      <c r="D352" s="35"/>
      <c r="E352" s="37"/>
      <c r="F352" s="37"/>
      <c r="G352" s="37"/>
    </row>
    <row r="353" spans="1:7">
      <c r="A353" s="44"/>
      <c r="B353" s="44"/>
      <c r="C353" s="36" t="s">
        <v>14</v>
      </c>
      <c r="D353" s="35">
        <f t="shared" si="71"/>
        <v>0</v>
      </c>
      <c r="E353" s="37">
        <v>0</v>
      </c>
      <c r="F353" s="37">
        <v>0</v>
      </c>
      <c r="G353" s="37">
        <v>0</v>
      </c>
    </row>
    <row r="354" spans="1:7">
      <c r="A354" s="44"/>
      <c r="B354" s="44"/>
      <c r="C354" s="36" t="s">
        <v>10</v>
      </c>
      <c r="D354" s="35">
        <f t="shared" si="71"/>
        <v>0</v>
      </c>
      <c r="E354" s="37">
        <v>0</v>
      </c>
      <c r="F354" s="37">
        <v>0</v>
      </c>
      <c r="G354" s="37">
        <v>0</v>
      </c>
    </row>
    <row r="355" spans="1:7">
      <c r="A355" s="44"/>
      <c r="B355" s="44"/>
      <c r="C355" s="36" t="s">
        <v>11</v>
      </c>
      <c r="D355" s="35">
        <f t="shared" si="71"/>
        <v>25</v>
      </c>
      <c r="E355" s="37">
        <v>0</v>
      </c>
      <c r="F355" s="37">
        <v>25</v>
      </c>
      <c r="G355" s="37">
        <v>0</v>
      </c>
    </row>
    <row r="356" spans="1:7">
      <c r="A356" s="44"/>
      <c r="B356" s="44"/>
      <c r="C356" s="36" t="s">
        <v>15</v>
      </c>
      <c r="D356" s="35">
        <f t="shared" si="71"/>
        <v>0</v>
      </c>
      <c r="E356" s="37">
        <v>0</v>
      </c>
      <c r="F356" s="37">
        <v>0</v>
      </c>
      <c r="G356" s="37">
        <v>0</v>
      </c>
    </row>
    <row r="357" spans="1:7">
      <c r="A357" s="56" t="s">
        <v>76</v>
      </c>
      <c r="B357" s="56"/>
      <c r="C357" s="34" t="s">
        <v>8</v>
      </c>
      <c r="D357" s="35">
        <f t="shared" si="71"/>
        <v>995.8</v>
      </c>
      <c r="E357" s="35">
        <f>E359+E360+E361+E362+E363</f>
        <v>229</v>
      </c>
      <c r="F357" s="35">
        <f t="shared" ref="F357:G357" si="75">F359+F360+F361+F362+F363</f>
        <v>600</v>
      </c>
      <c r="G357" s="35">
        <f t="shared" si="75"/>
        <v>166.8</v>
      </c>
    </row>
    <row r="358" spans="1:7">
      <c r="A358" s="56"/>
      <c r="B358" s="56"/>
      <c r="C358" s="34" t="s">
        <v>9</v>
      </c>
      <c r="D358" s="35"/>
      <c r="E358" s="35"/>
      <c r="F358" s="35"/>
      <c r="G358" s="35"/>
    </row>
    <row r="359" spans="1:7">
      <c r="A359" s="56"/>
      <c r="B359" s="56"/>
      <c r="C359" s="34" t="s">
        <v>14</v>
      </c>
      <c r="D359" s="35">
        <f t="shared" si="71"/>
        <v>0</v>
      </c>
      <c r="E359" s="35">
        <f>E343+E348+E353</f>
        <v>0</v>
      </c>
      <c r="F359" s="35">
        <f t="shared" ref="F359:G359" si="76">F343+F348+F353</f>
        <v>0</v>
      </c>
      <c r="G359" s="35">
        <f t="shared" si="76"/>
        <v>0</v>
      </c>
    </row>
    <row r="360" spans="1:7">
      <c r="A360" s="56"/>
      <c r="B360" s="56"/>
      <c r="C360" s="34" t="s">
        <v>10</v>
      </c>
      <c r="D360" s="35">
        <f t="shared" si="71"/>
        <v>169</v>
      </c>
      <c r="E360" s="35">
        <f>E344+E349+E354</f>
        <v>169</v>
      </c>
      <c r="F360" s="35">
        <f t="shared" ref="F360:G360" si="77">F344+F349+F354</f>
        <v>0</v>
      </c>
      <c r="G360" s="35">
        <f t="shared" si="77"/>
        <v>0</v>
      </c>
    </row>
    <row r="361" spans="1:7">
      <c r="A361" s="56"/>
      <c r="B361" s="56"/>
      <c r="C361" s="34" t="s">
        <v>11</v>
      </c>
      <c r="D361" s="35">
        <f t="shared" si="71"/>
        <v>826.8</v>
      </c>
      <c r="E361" s="35">
        <f>E345+E350+E355</f>
        <v>60</v>
      </c>
      <c r="F361" s="35">
        <f t="shared" ref="F361:G361" si="78">F345+F350+F355</f>
        <v>600</v>
      </c>
      <c r="G361" s="35">
        <f t="shared" si="78"/>
        <v>166.8</v>
      </c>
    </row>
    <row r="362" spans="1:7">
      <c r="A362" s="56"/>
      <c r="B362" s="56"/>
      <c r="C362" s="34" t="s">
        <v>25</v>
      </c>
      <c r="D362" s="35">
        <f t="shared" si="71"/>
        <v>0</v>
      </c>
      <c r="E362" s="35">
        <v>0</v>
      </c>
      <c r="F362" s="35">
        <v>0</v>
      </c>
      <c r="G362" s="35">
        <v>0</v>
      </c>
    </row>
    <row r="363" spans="1:7">
      <c r="A363" s="56"/>
      <c r="B363" s="56"/>
      <c r="C363" s="34" t="s">
        <v>15</v>
      </c>
      <c r="D363" s="35">
        <f t="shared" si="71"/>
        <v>0</v>
      </c>
      <c r="E363" s="35">
        <v>0</v>
      </c>
      <c r="F363" s="35">
        <v>0</v>
      </c>
      <c r="G363" s="35">
        <v>0</v>
      </c>
    </row>
    <row r="364" spans="1:7">
      <c r="A364" s="45" t="s">
        <v>77</v>
      </c>
      <c r="B364" s="45"/>
      <c r="C364" s="45"/>
      <c r="D364" s="45"/>
      <c r="E364" s="45"/>
      <c r="F364" s="45"/>
      <c r="G364" s="45"/>
    </row>
    <row r="365" spans="1:7">
      <c r="A365" s="44">
        <v>1</v>
      </c>
      <c r="B365" s="44" t="s">
        <v>78</v>
      </c>
      <c r="C365" s="34" t="s">
        <v>8</v>
      </c>
      <c r="D365" s="35">
        <f>E365+F365+G365</f>
        <v>99</v>
      </c>
      <c r="E365" s="35">
        <v>33</v>
      </c>
      <c r="F365" s="35">
        <f>F367+F368</f>
        <v>33</v>
      </c>
      <c r="G365" s="35">
        <v>33</v>
      </c>
    </row>
    <row r="366" spans="1:7">
      <c r="A366" s="44"/>
      <c r="B366" s="44"/>
      <c r="C366" s="36" t="s">
        <v>9</v>
      </c>
      <c r="D366" s="35"/>
      <c r="E366" s="37"/>
      <c r="F366" s="37"/>
      <c r="G366" s="37"/>
    </row>
    <row r="367" spans="1:7">
      <c r="A367" s="44"/>
      <c r="B367" s="44"/>
      <c r="C367" s="36" t="s">
        <v>11</v>
      </c>
      <c r="D367" s="35">
        <f t="shared" ref="D367:D372" si="79">E367+F367+G367</f>
        <v>45</v>
      </c>
      <c r="E367" s="37">
        <v>15</v>
      </c>
      <c r="F367" s="37">
        <v>15</v>
      </c>
      <c r="G367" s="37">
        <v>15</v>
      </c>
    </row>
    <row r="368" spans="1:7">
      <c r="A368" s="44"/>
      <c r="B368" s="44"/>
      <c r="C368" s="36" t="s">
        <v>15</v>
      </c>
      <c r="D368" s="35">
        <f t="shared" si="79"/>
        <v>54</v>
      </c>
      <c r="E368" s="37">
        <v>18</v>
      </c>
      <c r="F368" s="37">
        <v>18</v>
      </c>
      <c r="G368" s="37">
        <v>18</v>
      </c>
    </row>
    <row r="369" spans="1:7">
      <c r="A369" s="56" t="s">
        <v>97</v>
      </c>
      <c r="B369" s="56"/>
      <c r="C369" s="34" t="s">
        <v>8</v>
      </c>
      <c r="D369" s="35">
        <f>E369+F369+G369</f>
        <v>99</v>
      </c>
      <c r="E369" s="35">
        <f>E371+E372+E373+E374+E375</f>
        <v>33</v>
      </c>
      <c r="F369" s="35">
        <f>F371+F372+F373+F374+F375</f>
        <v>33</v>
      </c>
      <c r="G369" s="35">
        <f>G371+G372+G373+G374+G375</f>
        <v>33</v>
      </c>
    </row>
    <row r="370" spans="1:7">
      <c r="A370" s="56"/>
      <c r="B370" s="56"/>
      <c r="C370" s="34" t="s">
        <v>9</v>
      </c>
      <c r="D370" s="35"/>
      <c r="E370" s="37"/>
      <c r="F370" s="37"/>
      <c r="G370" s="37"/>
    </row>
    <row r="371" spans="1:7">
      <c r="A371" s="56"/>
      <c r="B371" s="56"/>
      <c r="C371" s="34" t="s">
        <v>14</v>
      </c>
      <c r="D371" s="35">
        <f t="shared" si="79"/>
        <v>0</v>
      </c>
      <c r="E371" s="35">
        <v>0</v>
      </c>
      <c r="F371" s="35">
        <v>0</v>
      </c>
      <c r="G371" s="35">
        <v>0</v>
      </c>
    </row>
    <row r="372" spans="1:7">
      <c r="A372" s="56"/>
      <c r="B372" s="56"/>
      <c r="C372" s="34" t="s">
        <v>10</v>
      </c>
      <c r="D372" s="35">
        <f t="shared" si="79"/>
        <v>0</v>
      </c>
      <c r="E372" s="35">
        <v>0</v>
      </c>
      <c r="F372" s="35">
        <v>0</v>
      </c>
      <c r="G372" s="35">
        <v>0</v>
      </c>
    </row>
    <row r="373" spans="1:7">
      <c r="A373" s="56"/>
      <c r="B373" s="56"/>
      <c r="C373" s="34" t="s">
        <v>11</v>
      </c>
      <c r="D373" s="35">
        <f>E373+F373+G373</f>
        <v>45</v>
      </c>
      <c r="E373" s="35">
        <v>15</v>
      </c>
      <c r="F373" s="35">
        <v>15</v>
      </c>
      <c r="G373" s="35">
        <v>15</v>
      </c>
    </row>
    <row r="374" spans="1:7">
      <c r="A374" s="56"/>
      <c r="B374" s="56"/>
      <c r="C374" s="34" t="s">
        <v>25</v>
      </c>
      <c r="D374" s="35">
        <f t="shared" ref="D374:D375" si="80">E374+F374+G374</f>
        <v>54</v>
      </c>
      <c r="E374" s="35">
        <v>18</v>
      </c>
      <c r="F374" s="35">
        <v>18</v>
      </c>
      <c r="G374" s="35">
        <v>18</v>
      </c>
    </row>
    <row r="375" spans="1:7">
      <c r="A375" s="56"/>
      <c r="B375" s="56"/>
      <c r="C375" s="34" t="s">
        <v>15</v>
      </c>
      <c r="D375" s="35">
        <f t="shared" si="80"/>
        <v>0</v>
      </c>
      <c r="E375" s="35">
        <v>0</v>
      </c>
      <c r="F375" s="35">
        <v>0</v>
      </c>
      <c r="G375" s="35">
        <v>0</v>
      </c>
    </row>
    <row r="376" spans="1:7">
      <c r="A376" s="45" t="s">
        <v>79</v>
      </c>
      <c r="B376" s="45"/>
      <c r="C376" s="45"/>
      <c r="D376" s="45"/>
      <c r="E376" s="45"/>
      <c r="F376" s="45"/>
      <c r="G376" s="45"/>
    </row>
    <row r="377" spans="1:7">
      <c r="A377" s="44">
        <v>1</v>
      </c>
      <c r="B377" s="44" t="s">
        <v>80</v>
      </c>
      <c r="C377" s="34" t="s">
        <v>8</v>
      </c>
      <c r="D377" s="35">
        <f>E377+F377+G377</f>
        <v>150.6</v>
      </c>
      <c r="E377" s="35">
        <v>51</v>
      </c>
      <c r="F377" s="35">
        <v>49.7</v>
      </c>
      <c r="G377" s="35">
        <v>49.9</v>
      </c>
    </row>
    <row r="378" spans="1:7">
      <c r="A378" s="44"/>
      <c r="B378" s="44"/>
      <c r="C378" s="36" t="s">
        <v>9</v>
      </c>
      <c r="D378" s="35"/>
      <c r="E378" s="37"/>
      <c r="F378" s="37"/>
      <c r="G378" s="37"/>
    </row>
    <row r="379" spans="1:7">
      <c r="A379" s="44"/>
      <c r="B379" s="44"/>
      <c r="C379" s="36" t="s">
        <v>11</v>
      </c>
      <c r="D379" s="35">
        <f t="shared" ref="D379:D386" si="81">E379+F379+G379</f>
        <v>150.6</v>
      </c>
      <c r="E379" s="37">
        <v>51</v>
      </c>
      <c r="F379" s="37">
        <v>49.7</v>
      </c>
      <c r="G379" s="37">
        <v>49.9</v>
      </c>
    </row>
    <row r="380" spans="1:7">
      <c r="A380" s="56" t="s">
        <v>81</v>
      </c>
      <c r="B380" s="56"/>
      <c r="C380" s="34" t="s">
        <v>8</v>
      </c>
      <c r="D380" s="35">
        <f>E380+F380+G380</f>
        <v>150.6</v>
      </c>
      <c r="E380" s="35">
        <f>E382+E383+E384+E385+E386</f>
        <v>51</v>
      </c>
      <c r="F380" s="35">
        <f>F382+F383+F384+F385+F386</f>
        <v>49.7</v>
      </c>
      <c r="G380" s="35">
        <f>G382+G383+G384+G385+G386</f>
        <v>49.9</v>
      </c>
    </row>
    <row r="381" spans="1:7">
      <c r="A381" s="56"/>
      <c r="B381" s="56"/>
      <c r="C381" s="34" t="s">
        <v>9</v>
      </c>
      <c r="D381" s="35"/>
      <c r="E381" s="35"/>
      <c r="F381" s="35"/>
      <c r="G381" s="35"/>
    </row>
    <row r="382" spans="1:7">
      <c r="A382" s="56"/>
      <c r="B382" s="56"/>
      <c r="C382" s="34" t="s">
        <v>14</v>
      </c>
      <c r="D382" s="35">
        <f t="shared" si="81"/>
        <v>0</v>
      </c>
      <c r="E382" s="35">
        <v>0</v>
      </c>
      <c r="F382" s="35">
        <v>0</v>
      </c>
      <c r="G382" s="35">
        <v>0</v>
      </c>
    </row>
    <row r="383" spans="1:7">
      <c r="A383" s="56"/>
      <c r="B383" s="56"/>
      <c r="C383" s="34" t="s">
        <v>10</v>
      </c>
      <c r="D383" s="35">
        <f t="shared" si="81"/>
        <v>0</v>
      </c>
      <c r="E383" s="35">
        <v>0</v>
      </c>
      <c r="F383" s="35">
        <v>0</v>
      </c>
      <c r="G383" s="35">
        <v>0</v>
      </c>
    </row>
    <row r="384" spans="1:7">
      <c r="A384" s="56"/>
      <c r="B384" s="56"/>
      <c r="C384" s="34" t="s">
        <v>11</v>
      </c>
      <c r="D384" s="35">
        <f>E384+F384+G384</f>
        <v>150.6</v>
      </c>
      <c r="E384" s="35">
        <v>51</v>
      </c>
      <c r="F384" s="35">
        <v>49.7</v>
      </c>
      <c r="G384" s="35">
        <v>49.9</v>
      </c>
    </row>
    <row r="385" spans="1:7">
      <c r="A385" s="56"/>
      <c r="B385" s="56"/>
      <c r="C385" s="34" t="s">
        <v>25</v>
      </c>
      <c r="D385" s="35">
        <f t="shared" si="81"/>
        <v>0</v>
      </c>
      <c r="E385" s="35">
        <v>0</v>
      </c>
      <c r="F385" s="35">
        <v>0</v>
      </c>
      <c r="G385" s="35">
        <v>0</v>
      </c>
    </row>
    <row r="386" spans="1:7">
      <c r="A386" s="56"/>
      <c r="B386" s="56"/>
      <c r="C386" s="34" t="s">
        <v>15</v>
      </c>
      <c r="D386" s="35">
        <f t="shared" si="81"/>
        <v>0</v>
      </c>
      <c r="E386" s="35">
        <v>0</v>
      </c>
      <c r="F386" s="35">
        <v>0</v>
      </c>
      <c r="G386" s="35">
        <v>0</v>
      </c>
    </row>
    <row r="387" spans="1:7">
      <c r="A387" s="56" t="s">
        <v>82</v>
      </c>
      <c r="B387" s="56"/>
      <c r="C387" s="56"/>
      <c r="D387" s="56"/>
      <c r="E387" s="56"/>
      <c r="F387" s="56"/>
      <c r="G387" s="56"/>
    </row>
    <row r="388" spans="1:7">
      <c r="A388" s="44">
        <v>1</v>
      </c>
      <c r="B388" s="44" t="s">
        <v>83</v>
      </c>
      <c r="C388" s="34" t="s">
        <v>8</v>
      </c>
      <c r="D388" s="35">
        <f>E388+F388+G388</f>
        <v>0</v>
      </c>
      <c r="E388" s="35">
        <f>E390+E391+E392</f>
        <v>0</v>
      </c>
      <c r="F388" s="35">
        <f t="shared" ref="F388:G388" si="82">F390+F391+F392</f>
        <v>0</v>
      </c>
      <c r="G388" s="35">
        <f t="shared" si="82"/>
        <v>0</v>
      </c>
    </row>
    <row r="389" spans="1:7">
      <c r="A389" s="44"/>
      <c r="B389" s="44"/>
      <c r="C389" s="36" t="s">
        <v>9</v>
      </c>
      <c r="D389" s="35"/>
      <c r="E389" s="37"/>
      <c r="F389" s="37"/>
      <c r="G389" s="37"/>
    </row>
    <row r="390" spans="1:7">
      <c r="A390" s="44"/>
      <c r="B390" s="44"/>
      <c r="C390" s="36" t="s">
        <v>14</v>
      </c>
      <c r="D390" s="35">
        <f t="shared" ref="D390:D399" si="83">E390+F390+G390</f>
        <v>0</v>
      </c>
      <c r="E390" s="37">
        <v>0</v>
      </c>
      <c r="F390" s="37">
        <v>0</v>
      </c>
      <c r="G390" s="37">
        <v>0</v>
      </c>
    </row>
    <row r="391" spans="1:7">
      <c r="A391" s="44"/>
      <c r="B391" s="44"/>
      <c r="C391" s="36" t="s">
        <v>10</v>
      </c>
      <c r="D391" s="35">
        <f t="shared" si="83"/>
        <v>0</v>
      </c>
      <c r="E391" s="37">
        <v>0</v>
      </c>
      <c r="F391" s="37">
        <v>0</v>
      </c>
      <c r="G391" s="37">
        <v>0</v>
      </c>
    </row>
    <row r="392" spans="1:7">
      <c r="A392" s="44"/>
      <c r="B392" s="44"/>
      <c r="C392" s="36" t="s">
        <v>11</v>
      </c>
      <c r="D392" s="35">
        <f t="shared" si="83"/>
        <v>0</v>
      </c>
      <c r="E392" s="37">
        <v>0</v>
      </c>
      <c r="F392" s="37">
        <v>0</v>
      </c>
      <c r="G392" s="37">
        <v>0</v>
      </c>
    </row>
    <row r="393" spans="1:7">
      <c r="A393" s="56" t="s">
        <v>98</v>
      </c>
      <c r="B393" s="56"/>
      <c r="C393" s="34" t="s">
        <v>8</v>
      </c>
      <c r="D393" s="35">
        <f t="shared" si="83"/>
        <v>0</v>
      </c>
      <c r="E393" s="35">
        <f>E395+E396+E397+E398+E399</f>
        <v>0</v>
      </c>
      <c r="F393" s="35">
        <f t="shared" ref="F393:G393" si="84">F395+F396+F397+F398+F399</f>
        <v>0</v>
      </c>
      <c r="G393" s="35">
        <f t="shared" si="84"/>
        <v>0</v>
      </c>
    </row>
    <row r="394" spans="1:7">
      <c r="A394" s="56"/>
      <c r="B394" s="56"/>
      <c r="C394" s="34" t="s">
        <v>9</v>
      </c>
      <c r="D394" s="35"/>
      <c r="E394" s="37"/>
      <c r="F394" s="37"/>
      <c r="G394" s="37"/>
    </row>
    <row r="395" spans="1:7">
      <c r="A395" s="56"/>
      <c r="B395" s="56"/>
      <c r="C395" s="34" t="s">
        <v>14</v>
      </c>
      <c r="D395" s="35">
        <f t="shared" si="83"/>
        <v>0</v>
      </c>
      <c r="E395" s="35">
        <v>0</v>
      </c>
      <c r="F395" s="35">
        <v>0</v>
      </c>
      <c r="G395" s="35">
        <v>0</v>
      </c>
    </row>
    <row r="396" spans="1:7">
      <c r="A396" s="56"/>
      <c r="B396" s="56"/>
      <c r="C396" s="34" t="s">
        <v>10</v>
      </c>
      <c r="D396" s="35">
        <f t="shared" si="83"/>
        <v>0</v>
      </c>
      <c r="E396" s="35">
        <v>0</v>
      </c>
      <c r="F396" s="35">
        <v>0</v>
      </c>
      <c r="G396" s="35">
        <v>0</v>
      </c>
    </row>
    <row r="397" spans="1:7">
      <c r="A397" s="56"/>
      <c r="B397" s="56"/>
      <c r="C397" s="34" t="s">
        <v>11</v>
      </c>
      <c r="D397" s="35">
        <f t="shared" si="83"/>
        <v>0</v>
      </c>
      <c r="E397" s="35">
        <v>0</v>
      </c>
      <c r="F397" s="35">
        <v>0</v>
      </c>
      <c r="G397" s="35">
        <v>0</v>
      </c>
    </row>
    <row r="398" spans="1:7">
      <c r="A398" s="56"/>
      <c r="B398" s="56"/>
      <c r="C398" s="34" t="s">
        <v>25</v>
      </c>
      <c r="D398" s="35">
        <f t="shared" si="83"/>
        <v>0</v>
      </c>
      <c r="E398" s="35">
        <v>0</v>
      </c>
      <c r="F398" s="35">
        <v>0</v>
      </c>
      <c r="G398" s="35">
        <v>0</v>
      </c>
    </row>
    <row r="399" spans="1:7">
      <c r="A399" s="56"/>
      <c r="B399" s="56"/>
      <c r="C399" s="34" t="s">
        <v>15</v>
      </c>
      <c r="D399" s="35">
        <f t="shared" si="83"/>
        <v>0</v>
      </c>
      <c r="E399" s="35">
        <v>0</v>
      </c>
      <c r="F399" s="35">
        <v>0</v>
      </c>
      <c r="G399" s="35">
        <v>0</v>
      </c>
    </row>
    <row r="400" spans="1:7">
      <c r="A400" s="56" t="s">
        <v>84</v>
      </c>
      <c r="B400" s="56"/>
      <c r="C400" s="56"/>
      <c r="D400" s="56"/>
      <c r="E400" s="56"/>
      <c r="F400" s="56"/>
      <c r="G400" s="56"/>
    </row>
    <row r="401" spans="1:7">
      <c r="A401" s="44">
        <v>1</v>
      </c>
      <c r="B401" s="44" t="s">
        <v>85</v>
      </c>
      <c r="C401" s="34" t="s">
        <v>8</v>
      </c>
      <c r="D401" s="35">
        <f>E401+F401+G401</f>
        <v>86716.200000000012</v>
      </c>
      <c r="E401" s="35">
        <f>E403+E404+E405</f>
        <v>28745.4</v>
      </c>
      <c r="F401" s="35">
        <f t="shared" ref="F401:G401" si="85">F403+F404+F405</f>
        <v>30815.9</v>
      </c>
      <c r="G401" s="35">
        <f t="shared" si="85"/>
        <v>27154.9</v>
      </c>
    </row>
    <row r="402" spans="1:7">
      <c r="A402" s="44"/>
      <c r="B402" s="44"/>
      <c r="C402" s="36" t="s">
        <v>9</v>
      </c>
      <c r="D402" s="35"/>
      <c r="E402" s="37"/>
      <c r="F402" s="37"/>
      <c r="G402" s="37"/>
    </row>
    <row r="403" spans="1:7">
      <c r="A403" s="44"/>
      <c r="B403" s="44"/>
      <c r="C403" s="36" t="s">
        <v>14</v>
      </c>
      <c r="D403" s="35">
        <f t="shared" ref="D403:D412" si="86">E403+F403+G403</f>
        <v>3078.3</v>
      </c>
      <c r="E403" s="37">
        <v>964.4</v>
      </c>
      <c r="F403" s="37">
        <v>952.6</v>
      </c>
      <c r="G403" s="37">
        <v>1161.3</v>
      </c>
    </row>
    <row r="404" spans="1:7">
      <c r="A404" s="44"/>
      <c r="B404" s="44"/>
      <c r="C404" s="36" t="s">
        <v>10</v>
      </c>
      <c r="D404" s="35">
        <f t="shared" si="86"/>
        <v>22587.8</v>
      </c>
      <c r="E404" s="37">
        <v>5690.6</v>
      </c>
      <c r="F404" s="37">
        <v>10539.4</v>
      </c>
      <c r="G404" s="37">
        <v>6357.8</v>
      </c>
    </row>
    <row r="405" spans="1:7">
      <c r="A405" s="44"/>
      <c r="B405" s="44"/>
      <c r="C405" s="36" t="s">
        <v>11</v>
      </c>
      <c r="D405" s="35">
        <f t="shared" si="86"/>
        <v>61050.100000000006</v>
      </c>
      <c r="E405" s="37">
        <v>22090.400000000001</v>
      </c>
      <c r="F405" s="37">
        <v>19323.900000000001</v>
      </c>
      <c r="G405" s="37">
        <v>19635.8</v>
      </c>
    </row>
    <row r="406" spans="1:7">
      <c r="A406" s="56" t="s">
        <v>86</v>
      </c>
      <c r="B406" s="56"/>
      <c r="C406" s="34" t="s">
        <v>8</v>
      </c>
      <c r="D406" s="35">
        <f t="shared" si="86"/>
        <v>86716.200000000012</v>
      </c>
      <c r="E406" s="35">
        <f>E408+E409+E410+E411+E412</f>
        <v>28745.4</v>
      </c>
      <c r="F406" s="35">
        <f t="shared" ref="F406:G406" si="87">F408+F409+F410+F411+F412</f>
        <v>30815.9</v>
      </c>
      <c r="G406" s="35">
        <f t="shared" si="87"/>
        <v>27154.9</v>
      </c>
    </row>
    <row r="407" spans="1:7">
      <c r="A407" s="56"/>
      <c r="B407" s="56"/>
      <c r="C407" s="34" t="s">
        <v>9</v>
      </c>
      <c r="D407" s="40"/>
      <c r="E407" s="41"/>
      <c r="F407" s="41"/>
      <c r="G407" s="41"/>
    </row>
    <row r="408" spans="1:7">
      <c r="A408" s="56"/>
      <c r="B408" s="56"/>
      <c r="C408" s="34" t="s">
        <v>14</v>
      </c>
      <c r="D408" s="35">
        <f t="shared" si="86"/>
        <v>3078.3</v>
      </c>
      <c r="E408" s="35">
        <v>964.4</v>
      </c>
      <c r="F408" s="35">
        <v>952.6</v>
      </c>
      <c r="G408" s="35">
        <v>1161.3</v>
      </c>
    </row>
    <row r="409" spans="1:7">
      <c r="A409" s="56"/>
      <c r="B409" s="56"/>
      <c r="C409" s="34" t="s">
        <v>10</v>
      </c>
      <c r="D409" s="35">
        <f t="shared" si="86"/>
        <v>22587.8</v>
      </c>
      <c r="E409" s="35">
        <v>5690.6</v>
      </c>
      <c r="F409" s="35">
        <v>10539.4</v>
      </c>
      <c r="G409" s="35">
        <v>6357.8</v>
      </c>
    </row>
    <row r="410" spans="1:7">
      <c r="A410" s="56"/>
      <c r="B410" s="56"/>
      <c r="C410" s="34" t="s">
        <v>11</v>
      </c>
      <c r="D410" s="35">
        <f t="shared" si="86"/>
        <v>61050.100000000006</v>
      </c>
      <c r="E410" s="35">
        <v>22090.400000000001</v>
      </c>
      <c r="F410" s="35">
        <v>19323.900000000001</v>
      </c>
      <c r="G410" s="35">
        <v>19635.8</v>
      </c>
    </row>
    <row r="411" spans="1:7">
      <c r="A411" s="56"/>
      <c r="B411" s="56"/>
      <c r="C411" s="34" t="s">
        <v>25</v>
      </c>
      <c r="D411" s="35">
        <f t="shared" si="86"/>
        <v>0</v>
      </c>
      <c r="E411" s="35">
        <v>0</v>
      </c>
      <c r="F411" s="35">
        <v>0</v>
      </c>
      <c r="G411" s="35">
        <v>0</v>
      </c>
    </row>
    <row r="412" spans="1:7">
      <c r="A412" s="56"/>
      <c r="B412" s="56"/>
      <c r="C412" s="34" t="s">
        <v>15</v>
      </c>
      <c r="D412" s="35">
        <f t="shared" si="86"/>
        <v>0</v>
      </c>
      <c r="E412" s="35">
        <v>0</v>
      </c>
      <c r="F412" s="35">
        <v>0</v>
      </c>
      <c r="G412" s="35">
        <v>0</v>
      </c>
    </row>
    <row r="413" spans="1:7" ht="30" customHeight="1">
      <c r="A413" s="56" t="s">
        <v>99</v>
      </c>
      <c r="B413" s="56"/>
      <c r="C413" s="56"/>
      <c r="D413" s="56"/>
      <c r="E413" s="56"/>
      <c r="F413" s="56"/>
      <c r="G413" s="56"/>
    </row>
    <row r="414" spans="1:7" ht="15.75" customHeight="1">
      <c r="A414" s="63">
        <v>1</v>
      </c>
      <c r="B414" s="60" t="s">
        <v>100</v>
      </c>
      <c r="C414" s="34" t="s">
        <v>8</v>
      </c>
      <c r="D414" s="35">
        <f>E414+F414+G414</f>
        <v>6835</v>
      </c>
      <c r="E414" s="35">
        <f>E416+E417+E418</f>
        <v>896.4</v>
      </c>
      <c r="F414" s="35">
        <f>F416+F417+F418</f>
        <v>5938.6</v>
      </c>
      <c r="G414" s="35">
        <v>0</v>
      </c>
    </row>
    <row r="415" spans="1:7">
      <c r="A415" s="64"/>
      <c r="B415" s="61"/>
      <c r="C415" s="36" t="s">
        <v>9</v>
      </c>
      <c r="D415" s="35"/>
      <c r="E415" s="37"/>
      <c r="F415" s="37"/>
      <c r="G415" s="37"/>
    </row>
    <row r="416" spans="1:7" ht="21.75" customHeight="1">
      <c r="A416" s="64"/>
      <c r="B416" s="61"/>
      <c r="C416" s="36" t="s">
        <v>10</v>
      </c>
      <c r="D416" s="35">
        <f t="shared" ref="D416:D423" si="88">E416+F416+G416</f>
        <v>4179.3</v>
      </c>
      <c r="E416" s="37">
        <v>0</v>
      </c>
      <c r="F416" s="37">
        <v>4179.3</v>
      </c>
      <c r="G416" s="37">
        <v>0</v>
      </c>
    </row>
    <row r="417" spans="1:7" ht="24.75" customHeight="1">
      <c r="A417" s="64"/>
      <c r="B417" s="61"/>
      <c r="C417" s="36" t="s">
        <v>11</v>
      </c>
      <c r="D417" s="35">
        <f t="shared" si="88"/>
        <v>900.7</v>
      </c>
      <c r="E417" s="37">
        <v>0</v>
      </c>
      <c r="F417" s="37">
        <v>900.7</v>
      </c>
      <c r="G417" s="37">
        <v>0</v>
      </c>
    </row>
    <row r="418" spans="1:7" ht="20.25" customHeight="1">
      <c r="A418" s="65"/>
      <c r="B418" s="62"/>
      <c r="C418" s="36" t="s">
        <v>87</v>
      </c>
      <c r="D418" s="35">
        <f t="shared" si="88"/>
        <v>1755</v>
      </c>
      <c r="E418" s="37">
        <v>896.4</v>
      </c>
      <c r="F418" s="37">
        <v>858.6</v>
      </c>
      <c r="G418" s="37">
        <v>0</v>
      </c>
    </row>
    <row r="419" spans="1:7">
      <c r="A419" s="56" t="s">
        <v>88</v>
      </c>
      <c r="B419" s="56"/>
      <c r="C419" s="34" t="s">
        <v>8</v>
      </c>
      <c r="D419" s="35">
        <f t="shared" si="88"/>
        <v>6835</v>
      </c>
      <c r="E419" s="35">
        <f>E414</f>
        <v>896.4</v>
      </c>
      <c r="F419" s="35">
        <v>5938.6</v>
      </c>
      <c r="G419" s="35">
        <v>0</v>
      </c>
    </row>
    <row r="420" spans="1:7">
      <c r="A420" s="56"/>
      <c r="B420" s="56"/>
      <c r="C420" s="34" t="s">
        <v>9</v>
      </c>
      <c r="D420" s="35"/>
      <c r="E420" s="35"/>
      <c r="F420" s="35"/>
      <c r="G420" s="35"/>
    </row>
    <row r="421" spans="1:7">
      <c r="A421" s="56"/>
      <c r="B421" s="56"/>
      <c r="C421" s="34" t="s">
        <v>10</v>
      </c>
      <c r="D421" s="35">
        <f t="shared" si="88"/>
        <v>4179.3</v>
      </c>
      <c r="E421" s="35">
        <v>0</v>
      </c>
      <c r="F421" s="35">
        <v>4179.3</v>
      </c>
      <c r="G421" s="35">
        <v>0</v>
      </c>
    </row>
    <row r="422" spans="1:7">
      <c r="A422" s="56"/>
      <c r="B422" s="56"/>
      <c r="C422" s="34" t="s">
        <v>11</v>
      </c>
      <c r="D422" s="35">
        <f t="shared" si="88"/>
        <v>900.7</v>
      </c>
      <c r="E422" s="35">
        <v>0</v>
      </c>
      <c r="F422" s="35">
        <v>900.7</v>
      </c>
      <c r="G422" s="35">
        <v>0</v>
      </c>
    </row>
    <row r="423" spans="1:7">
      <c r="A423" s="56"/>
      <c r="B423" s="56"/>
      <c r="C423" s="34" t="s">
        <v>89</v>
      </c>
      <c r="D423" s="35">
        <f t="shared" si="88"/>
        <v>1755</v>
      </c>
      <c r="E423" s="35">
        <v>896.4</v>
      </c>
      <c r="F423" s="35">
        <v>858.6</v>
      </c>
      <c r="G423" s="35">
        <v>0</v>
      </c>
    </row>
    <row r="424" spans="1:7">
      <c r="A424" s="56" t="s">
        <v>90</v>
      </c>
      <c r="B424" s="56"/>
      <c r="C424" s="56"/>
      <c r="D424" s="56"/>
      <c r="E424" s="56"/>
      <c r="F424" s="56"/>
      <c r="G424" s="56"/>
    </row>
    <row r="425" spans="1:7" ht="25.5" customHeight="1">
      <c r="A425" s="44">
        <v>1</v>
      </c>
      <c r="B425" s="44" t="s">
        <v>101</v>
      </c>
      <c r="C425" s="34" t="s">
        <v>8</v>
      </c>
      <c r="D425" s="35">
        <v>0</v>
      </c>
      <c r="E425" s="35">
        <v>0</v>
      </c>
      <c r="F425" s="35">
        <v>0</v>
      </c>
      <c r="G425" s="35">
        <v>0</v>
      </c>
    </row>
    <row r="426" spans="1:7" ht="18.75" customHeight="1">
      <c r="A426" s="44"/>
      <c r="B426" s="44"/>
      <c r="C426" s="36" t="s">
        <v>9</v>
      </c>
      <c r="D426" s="37"/>
      <c r="E426" s="37"/>
      <c r="F426" s="37"/>
      <c r="G426" s="37"/>
    </row>
    <row r="427" spans="1:7" ht="33" customHeight="1">
      <c r="A427" s="44"/>
      <c r="B427" s="44"/>
      <c r="C427" s="36" t="s">
        <v>10</v>
      </c>
      <c r="D427" s="37">
        <v>0</v>
      </c>
      <c r="E427" s="37">
        <v>0</v>
      </c>
      <c r="F427" s="37">
        <v>0</v>
      </c>
      <c r="G427" s="37">
        <v>0</v>
      </c>
    </row>
    <row r="428" spans="1:7" ht="33" customHeight="1">
      <c r="A428" s="44"/>
      <c r="B428" s="44"/>
      <c r="C428" s="36" t="s">
        <v>11</v>
      </c>
      <c r="D428" s="37">
        <v>0</v>
      </c>
      <c r="E428" s="37">
        <v>0</v>
      </c>
      <c r="F428" s="37">
        <v>0</v>
      </c>
      <c r="G428" s="37">
        <v>0</v>
      </c>
    </row>
    <row r="429" spans="1:7" ht="33" customHeight="1">
      <c r="A429" s="44"/>
      <c r="B429" s="44"/>
      <c r="C429" s="36" t="s">
        <v>87</v>
      </c>
      <c r="D429" s="37">
        <v>0</v>
      </c>
      <c r="E429" s="37">
        <v>0</v>
      </c>
      <c r="F429" s="37">
        <v>0</v>
      </c>
      <c r="G429" s="37">
        <v>0</v>
      </c>
    </row>
    <row r="430" spans="1:7">
      <c r="A430" s="56" t="s">
        <v>91</v>
      </c>
      <c r="B430" s="56"/>
      <c r="C430" s="34" t="s">
        <v>8</v>
      </c>
      <c r="D430" s="35">
        <v>0</v>
      </c>
      <c r="E430" s="35">
        <v>0</v>
      </c>
      <c r="F430" s="35">
        <v>0</v>
      </c>
      <c r="G430" s="35">
        <v>0</v>
      </c>
    </row>
    <row r="431" spans="1:7">
      <c r="A431" s="56"/>
      <c r="B431" s="56"/>
      <c r="C431" s="34" t="s">
        <v>9</v>
      </c>
      <c r="D431" s="35">
        <v>0</v>
      </c>
      <c r="E431" s="35"/>
      <c r="F431" s="35"/>
      <c r="G431" s="35"/>
    </row>
    <row r="432" spans="1:7">
      <c r="A432" s="56"/>
      <c r="B432" s="56"/>
      <c r="C432" s="34" t="s">
        <v>10</v>
      </c>
      <c r="D432" s="35">
        <v>0</v>
      </c>
      <c r="E432" s="35">
        <v>0</v>
      </c>
      <c r="F432" s="35">
        <v>0</v>
      </c>
      <c r="G432" s="35">
        <v>0</v>
      </c>
    </row>
    <row r="433" spans="1:10">
      <c r="A433" s="56"/>
      <c r="B433" s="56"/>
      <c r="C433" s="34" t="s">
        <v>11</v>
      </c>
      <c r="D433" s="35">
        <v>0</v>
      </c>
      <c r="E433" s="35">
        <v>0</v>
      </c>
      <c r="F433" s="35">
        <v>0</v>
      </c>
      <c r="G433" s="35">
        <v>0</v>
      </c>
    </row>
    <row r="434" spans="1:10">
      <c r="A434" s="56"/>
      <c r="B434" s="56"/>
      <c r="C434" s="34" t="s">
        <v>89</v>
      </c>
      <c r="D434" s="35">
        <v>0</v>
      </c>
      <c r="E434" s="35">
        <v>0</v>
      </c>
      <c r="F434" s="35">
        <v>0</v>
      </c>
      <c r="G434" s="35">
        <v>0</v>
      </c>
    </row>
    <row r="435" spans="1:10">
      <c r="A435" s="58" t="s">
        <v>92</v>
      </c>
      <c r="B435" s="58"/>
      <c r="C435" s="58"/>
      <c r="D435" s="58"/>
      <c r="E435" s="58"/>
      <c r="F435" s="58"/>
      <c r="G435" s="58"/>
    </row>
    <row r="436" spans="1:10">
      <c r="A436" s="59">
        <v>1</v>
      </c>
      <c r="B436" s="59" t="s">
        <v>102</v>
      </c>
      <c r="C436" s="20" t="s">
        <v>8</v>
      </c>
      <c r="D436" s="25">
        <f>D438+D439+D440</f>
        <v>3</v>
      </c>
      <c r="E436" s="25">
        <f>E438+E439+E440</f>
        <v>0</v>
      </c>
      <c r="F436" s="25">
        <f t="shared" ref="F436:G436" si="89">F438+F439+F440</f>
        <v>3</v>
      </c>
      <c r="G436" s="25">
        <f t="shared" si="89"/>
        <v>3</v>
      </c>
    </row>
    <row r="437" spans="1:10">
      <c r="A437" s="59"/>
      <c r="B437" s="59"/>
      <c r="C437" s="21" t="s">
        <v>9</v>
      </c>
      <c r="D437" s="26"/>
      <c r="E437" s="26"/>
      <c r="F437" s="26"/>
      <c r="G437" s="26"/>
    </row>
    <row r="438" spans="1:10">
      <c r="A438" s="59"/>
      <c r="B438" s="59"/>
      <c r="C438" s="21" t="s">
        <v>10</v>
      </c>
      <c r="D438" s="26">
        <v>0</v>
      </c>
      <c r="E438" s="26">
        <v>0</v>
      </c>
      <c r="F438" s="26">
        <v>0</v>
      </c>
      <c r="G438" s="26">
        <v>0</v>
      </c>
    </row>
    <row r="439" spans="1:10">
      <c r="A439" s="59"/>
      <c r="B439" s="59"/>
      <c r="C439" s="21" t="s">
        <v>11</v>
      </c>
      <c r="D439" s="26">
        <v>3</v>
      </c>
      <c r="E439" s="26">
        <v>0</v>
      </c>
      <c r="F439" s="26">
        <v>3</v>
      </c>
      <c r="G439" s="26">
        <v>3</v>
      </c>
    </row>
    <row r="440" spans="1:10">
      <c r="A440" s="59"/>
      <c r="B440" s="59"/>
      <c r="C440" s="21" t="s">
        <v>87</v>
      </c>
      <c r="D440" s="26">
        <v>0</v>
      </c>
      <c r="E440" s="26">
        <v>0</v>
      </c>
      <c r="F440" s="26">
        <v>0</v>
      </c>
      <c r="G440" s="26">
        <v>0</v>
      </c>
    </row>
    <row r="441" spans="1:10">
      <c r="A441" s="58" t="s">
        <v>93</v>
      </c>
      <c r="B441" s="58"/>
      <c r="C441" s="20" t="s">
        <v>8</v>
      </c>
      <c r="D441" s="25">
        <f>D443+D444+D445</f>
        <v>3</v>
      </c>
      <c r="E441" s="25">
        <f t="shared" ref="E441:G441" si="90">E443+E444+E445</f>
        <v>0</v>
      </c>
      <c r="F441" s="25">
        <f t="shared" si="90"/>
        <v>3</v>
      </c>
      <c r="G441" s="25">
        <f t="shared" si="90"/>
        <v>3</v>
      </c>
    </row>
    <row r="442" spans="1:10">
      <c r="A442" s="58"/>
      <c r="B442" s="58"/>
      <c r="C442" s="20" t="s">
        <v>9</v>
      </c>
      <c r="D442" s="25"/>
      <c r="E442" s="25"/>
      <c r="F442" s="25"/>
      <c r="G442" s="25"/>
    </row>
    <row r="443" spans="1:10">
      <c r="A443" s="58"/>
      <c r="B443" s="58"/>
      <c r="C443" s="20" t="s">
        <v>10</v>
      </c>
      <c r="D443" s="25">
        <v>0</v>
      </c>
      <c r="E443" s="25">
        <v>0</v>
      </c>
      <c r="F443" s="25">
        <v>0</v>
      </c>
      <c r="G443" s="25">
        <v>0</v>
      </c>
    </row>
    <row r="444" spans="1:10">
      <c r="A444" s="58"/>
      <c r="B444" s="58"/>
      <c r="C444" s="20" t="s">
        <v>11</v>
      </c>
      <c r="D444" s="25">
        <v>3</v>
      </c>
      <c r="E444" s="25">
        <v>0</v>
      </c>
      <c r="F444" s="25">
        <v>3</v>
      </c>
      <c r="G444" s="25">
        <v>3</v>
      </c>
    </row>
    <row r="445" spans="1:10">
      <c r="A445" s="58"/>
      <c r="B445" s="58"/>
      <c r="C445" s="20" t="s">
        <v>89</v>
      </c>
      <c r="D445" s="25">
        <v>0</v>
      </c>
      <c r="E445" s="25">
        <v>0</v>
      </c>
      <c r="F445" s="25">
        <v>0</v>
      </c>
      <c r="G445" s="25">
        <v>0</v>
      </c>
    </row>
    <row r="446" spans="1:10">
      <c r="A446" s="57"/>
      <c r="B446" s="57"/>
      <c r="C446" s="2"/>
      <c r="D446" s="24"/>
      <c r="E446" s="24"/>
      <c r="F446" s="24"/>
      <c r="G446" s="24"/>
    </row>
    <row r="447" spans="1:10">
      <c r="A447" s="57"/>
      <c r="B447" s="57"/>
      <c r="C447" s="4" t="s">
        <v>133</v>
      </c>
      <c r="D447" s="24">
        <f>E447+F447+G447</f>
        <v>2502829.73</v>
      </c>
      <c r="E447" s="24">
        <f>E448+E449+E450+E451+E452</f>
        <v>1007605.5999999999</v>
      </c>
      <c r="F447" s="24">
        <f t="shared" ref="F447:G447" si="91">F448+F449+F450+F451+F452</f>
        <v>777810.03</v>
      </c>
      <c r="G447" s="24">
        <f t="shared" si="91"/>
        <v>717414.1</v>
      </c>
      <c r="H447" s="3"/>
    </row>
    <row r="448" spans="1:10">
      <c r="A448" s="57"/>
      <c r="B448" s="57"/>
      <c r="C448" s="20" t="s">
        <v>14</v>
      </c>
      <c r="D448" s="25">
        <f>E448+F448+G448</f>
        <v>261877.2</v>
      </c>
      <c r="E448" s="25">
        <f>E66+E80+E113+E144+E157+E190+E218+E267+E292+E321+E335+E359+E371+E382+E395+E408</f>
        <v>164690.5</v>
      </c>
      <c r="F448" s="25">
        <f>F66+F80+F113+F144+F157+F190+F218+F267+F292+F321+F335+F359+F371+F382+F395+F408</f>
        <v>86595.900000000009</v>
      </c>
      <c r="G448" s="25">
        <f>G66+G80+G113+G144+G157+G190+G218+G267+G292+G321+G335+G359+G371+G382+G395+G408</f>
        <v>10590.8</v>
      </c>
      <c r="H448" s="3"/>
      <c r="J448" s="3"/>
    </row>
    <row r="449" spans="1:14">
      <c r="A449" s="57"/>
      <c r="B449" s="57"/>
      <c r="C449" s="20" t="s">
        <v>10</v>
      </c>
      <c r="D449" s="25">
        <f t="shared" ref="D449:D452" si="92">E449+F449+G449</f>
        <v>1239388.1299999999</v>
      </c>
      <c r="E449" s="25">
        <f t="shared" ref="E449:G450" si="93">E443+E432+E421+E409+E396+E383+E372+E360+E336+E322+E293+E268+E250+E231+E219+E203+E191+E158+E145+E114+E81+E67</f>
        <v>451478.89999999997</v>
      </c>
      <c r="F449" s="25">
        <f t="shared" si="93"/>
        <v>387875.73000000004</v>
      </c>
      <c r="G449" s="25">
        <f t="shared" si="93"/>
        <v>400033.5</v>
      </c>
      <c r="H449" s="3"/>
      <c r="J449" s="3"/>
    </row>
    <row r="450" spans="1:14">
      <c r="A450" s="57"/>
      <c r="B450" s="57"/>
      <c r="C450" s="20" t="s">
        <v>11</v>
      </c>
      <c r="D450" s="25">
        <f t="shared" si="92"/>
        <v>670029.6</v>
      </c>
      <c r="E450" s="25">
        <f t="shared" si="93"/>
        <v>207783.5</v>
      </c>
      <c r="F450" s="25">
        <f t="shared" si="93"/>
        <v>211446.40000000002</v>
      </c>
      <c r="G450" s="25">
        <f t="shared" si="93"/>
        <v>250799.69999999998</v>
      </c>
      <c r="H450" s="3"/>
      <c r="J450" s="3"/>
      <c r="N450" s="3"/>
    </row>
    <row r="451" spans="1:14">
      <c r="A451" s="57"/>
      <c r="B451" s="57"/>
      <c r="C451" s="20" t="s">
        <v>25</v>
      </c>
      <c r="D451" s="25">
        <f t="shared" si="92"/>
        <v>4451.3</v>
      </c>
      <c r="E451" s="25">
        <f>E116+E193+E205+E221+E233+E295+E324+E338+E362+E374+E385+E398+E411</f>
        <v>3067.2</v>
      </c>
      <c r="F451" s="25">
        <f>F116+F193+F205+F221+F233+F295+F324+F338+F362+F374+F385+F398+F411</f>
        <v>624.5</v>
      </c>
      <c r="G451" s="25">
        <f>G116+G193+G205+G221+G233+G295+G324+G338+G362+G374+G385+G398+G411</f>
        <v>759.6</v>
      </c>
      <c r="H451" s="3"/>
      <c r="J451" s="3"/>
      <c r="M451" s="3"/>
    </row>
    <row r="452" spans="1:14">
      <c r="A452" s="57"/>
      <c r="B452" s="57"/>
      <c r="C452" s="20" t="s">
        <v>15</v>
      </c>
      <c r="D452" s="25">
        <f t="shared" si="92"/>
        <v>327083.5</v>
      </c>
      <c r="E452" s="25">
        <f>E445+E434+E423+E412+E399+E386+E375+E363+E339+E325+E296+E270+E249+E222+E194+E160+E148+E117+E84+E69</f>
        <v>180585.49999999997</v>
      </c>
      <c r="F452" s="25">
        <f>F445+F434+F423+F412+F399+F386+F375+F363+F339+F325+F296+F270+F249+F222+F194+F160+F148+F117+F84+F69</f>
        <v>91267.500000000015</v>
      </c>
      <c r="G452" s="25">
        <f>G445+G434+G423+G412+G399+G386+G375+G363+G339+G325+G296+G270+G249+G222+G194+G160+G148+G117+G84+G69</f>
        <v>55230.5</v>
      </c>
      <c r="H452" s="3"/>
      <c r="J452" s="3"/>
      <c r="L452" s="3"/>
    </row>
    <row r="455" spans="1:14">
      <c r="E455" s="3"/>
      <c r="F455" s="3"/>
    </row>
    <row r="458" spans="1:14">
      <c r="I458" s="3"/>
    </row>
  </sheetData>
  <mergeCells count="188">
    <mergeCell ref="B175:B181"/>
    <mergeCell ref="A175:A181"/>
    <mergeCell ref="A278:A283"/>
    <mergeCell ref="B278:B283"/>
    <mergeCell ref="B11:C11"/>
    <mergeCell ref="B12:C12"/>
    <mergeCell ref="B13:C13"/>
    <mergeCell ref="B14:C14"/>
    <mergeCell ref="B15:C15"/>
    <mergeCell ref="B16:C16"/>
    <mergeCell ref="B17:C17"/>
    <mergeCell ref="A85:G85"/>
    <mergeCell ref="A86:A89"/>
    <mergeCell ref="B86:B89"/>
    <mergeCell ref="A53:A54"/>
    <mergeCell ref="C53:C54"/>
    <mergeCell ref="E53:G53"/>
    <mergeCell ref="B53:B54"/>
    <mergeCell ref="D53:D54"/>
    <mergeCell ref="A78:B84"/>
    <mergeCell ref="A70:G70"/>
    <mergeCell ref="A71:A77"/>
    <mergeCell ref="B71:B77"/>
    <mergeCell ref="A64:B69"/>
    <mergeCell ref="A60:A63"/>
    <mergeCell ref="B60:B63"/>
    <mergeCell ref="A55:G55"/>
    <mergeCell ref="A56:A59"/>
    <mergeCell ref="A9:G9"/>
    <mergeCell ref="A8:G8"/>
    <mergeCell ref="A7:G7"/>
    <mergeCell ref="A5:G5"/>
    <mergeCell ref="A4:G4"/>
    <mergeCell ref="B28:C28"/>
    <mergeCell ref="B29:C29"/>
    <mergeCell ref="B30:C30"/>
    <mergeCell ref="A2:G2"/>
    <mergeCell ref="A1:G1"/>
    <mergeCell ref="A3:G3"/>
    <mergeCell ref="A6:G6"/>
    <mergeCell ref="B56:B59"/>
    <mergeCell ref="A111:B117"/>
    <mergeCell ref="A107:A110"/>
    <mergeCell ref="B107:B110"/>
    <mergeCell ref="A100:A106"/>
    <mergeCell ref="B100:B106"/>
    <mergeCell ref="A95:A99"/>
    <mergeCell ref="B95:B99"/>
    <mergeCell ref="A90:A94"/>
    <mergeCell ref="B90:B94"/>
    <mergeCell ref="B31:C31"/>
    <mergeCell ref="B32:C32"/>
    <mergeCell ref="B33:C33"/>
    <mergeCell ref="B34:C34"/>
    <mergeCell ref="A51:G51"/>
    <mergeCell ref="A50:G50"/>
    <mergeCell ref="E23:G23"/>
    <mergeCell ref="B25:C25"/>
    <mergeCell ref="A20:G20"/>
    <mergeCell ref="B27:C27"/>
    <mergeCell ref="A142:B148"/>
    <mergeCell ref="A136:A141"/>
    <mergeCell ref="B136:B141"/>
    <mergeCell ref="A131:A135"/>
    <mergeCell ref="B131:B135"/>
    <mergeCell ref="A125:A130"/>
    <mergeCell ref="B125:B130"/>
    <mergeCell ref="A118:G118"/>
    <mergeCell ref="A119:A124"/>
    <mergeCell ref="B119:B124"/>
    <mergeCell ref="A169:A174"/>
    <mergeCell ref="B169:B174"/>
    <mergeCell ref="A161:G161"/>
    <mergeCell ref="A162:A168"/>
    <mergeCell ref="B162:B168"/>
    <mergeCell ref="A155:B160"/>
    <mergeCell ref="A149:G149"/>
    <mergeCell ref="A150:A154"/>
    <mergeCell ref="B150:B154"/>
    <mergeCell ref="A206:F206"/>
    <mergeCell ref="A207:A210"/>
    <mergeCell ref="B207:B210"/>
    <mergeCell ref="A201:B205"/>
    <mergeCell ref="A195:G195"/>
    <mergeCell ref="A196:A200"/>
    <mergeCell ref="B196:B200"/>
    <mergeCell ref="A188:B194"/>
    <mergeCell ref="A182:A187"/>
    <mergeCell ref="B182:B187"/>
    <mergeCell ref="A234:G234"/>
    <mergeCell ref="A235:A237"/>
    <mergeCell ref="B235:B237"/>
    <mergeCell ref="A229:B233"/>
    <mergeCell ref="A223:G223"/>
    <mergeCell ref="A224:A228"/>
    <mergeCell ref="B224:B228"/>
    <mergeCell ref="A216:B222"/>
    <mergeCell ref="A211:A215"/>
    <mergeCell ref="B211:B215"/>
    <mergeCell ref="A252:G252"/>
    <mergeCell ref="A253:A258"/>
    <mergeCell ref="B253:B258"/>
    <mergeCell ref="A244:A246"/>
    <mergeCell ref="B244:B246"/>
    <mergeCell ref="A247:B251"/>
    <mergeCell ref="A238:A240"/>
    <mergeCell ref="B238:B240"/>
    <mergeCell ref="A241:A243"/>
    <mergeCell ref="B241:B243"/>
    <mergeCell ref="A290:B296"/>
    <mergeCell ref="A284:A289"/>
    <mergeCell ref="B284:B289"/>
    <mergeCell ref="A271:G271"/>
    <mergeCell ref="A272:A277"/>
    <mergeCell ref="B272:B277"/>
    <mergeCell ref="A265:B270"/>
    <mergeCell ref="A259:A264"/>
    <mergeCell ref="B259:B264"/>
    <mergeCell ref="A326:G326"/>
    <mergeCell ref="A327:A332"/>
    <mergeCell ref="B327:B332"/>
    <mergeCell ref="A319:B325"/>
    <mergeCell ref="A314:A318"/>
    <mergeCell ref="B314:B318"/>
    <mergeCell ref="A304:A308"/>
    <mergeCell ref="B304:B308"/>
    <mergeCell ref="A297:G297"/>
    <mergeCell ref="A298:A303"/>
    <mergeCell ref="B298:B303"/>
    <mergeCell ref="B309:B313"/>
    <mergeCell ref="A309:A313"/>
    <mergeCell ref="A333:B339"/>
    <mergeCell ref="A446:B452"/>
    <mergeCell ref="A441:B445"/>
    <mergeCell ref="A435:G435"/>
    <mergeCell ref="A436:A440"/>
    <mergeCell ref="B436:B440"/>
    <mergeCell ref="A430:B434"/>
    <mergeCell ref="A424:G424"/>
    <mergeCell ref="A425:A429"/>
    <mergeCell ref="B425:B429"/>
    <mergeCell ref="A419:B423"/>
    <mergeCell ref="A413:G413"/>
    <mergeCell ref="A406:B412"/>
    <mergeCell ref="A400:G400"/>
    <mergeCell ref="A401:A405"/>
    <mergeCell ref="B401:B405"/>
    <mergeCell ref="A393:B399"/>
    <mergeCell ref="A387:G387"/>
    <mergeCell ref="A388:A392"/>
    <mergeCell ref="B388:B392"/>
    <mergeCell ref="B346:B350"/>
    <mergeCell ref="A346:A350"/>
    <mergeCell ref="B414:B418"/>
    <mergeCell ref="A414:A418"/>
    <mergeCell ref="A380:B386"/>
    <mergeCell ref="A376:G376"/>
    <mergeCell ref="A377:A379"/>
    <mergeCell ref="B377:B379"/>
    <mergeCell ref="A369:B375"/>
    <mergeCell ref="A364:G364"/>
    <mergeCell ref="A365:A368"/>
    <mergeCell ref="B365:B368"/>
    <mergeCell ref="A357:B363"/>
    <mergeCell ref="A351:A356"/>
    <mergeCell ref="B351:B356"/>
    <mergeCell ref="A340:G340"/>
    <mergeCell ref="A341:A345"/>
    <mergeCell ref="B341:B345"/>
    <mergeCell ref="A49:G49"/>
    <mergeCell ref="A23:A24"/>
    <mergeCell ref="B47:C47"/>
    <mergeCell ref="A21:G21"/>
    <mergeCell ref="B44:C44"/>
    <mergeCell ref="B45:C45"/>
    <mergeCell ref="B46:C46"/>
    <mergeCell ref="D23:D24"/>
    <mergeCell ref="B23:C2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26:C26"/>
  </mergeCells>
  <pageMargins left="0.39370078740157483" right="0.39370078740157483" top="0.78740157480314965" bottom="0.39370078740157483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</dc:creator>
  <cp:lastModifiedBy>RePack by SPecialiST</cp:lastModifiedBy>
  <cp:lastPrinted>2019-01-31T06:58:25Z</cp:lastPrinted>
  <dcterms:created xsi:type="dcterms:W3CDTF">2018-02-02T09:43:56Z</dcterms:created>
  <dcterms:modified xsi:type="dcterms:W3CDTF">2019-02-13T07:30:33Z</dcterms:modified>
</cp:coreProperties>
</file>