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2" windowWidth="19968" windowHeight="7752" activeTab="10"/>
  </bookViews>
  <sheets>
    <sheet name="таб.1" sheetId="6" r:id="rId1"/>
    <sheet name="1.1" sheetId="1" r:id="rId2"/>
    <sheet name=" 1.2." sheetId="33" r:id="rId3"/>
    <sheet name="1.3" sheetId="31" r:id="rId4"/>
    <sheet name="СОМ" sheetId="5" r:id="rId5"/>
    <sheet name="1р" sheetId="29" r:id="rId6"/>
    <sheet name="2р" sheetId="9" r:id="rId7"/>
    <sheet name="3р" sheetId="8" r:id="rId8"/>
    <sheet name="4р" sheetId="10" r:id="rId9"/>
    <sheet name="5р" sheetId="11" r:id="rId10"/>
    <sheet name="6р" sheetId="12" r:id="rId11"/>
    <sheet name="7р" sheetId="13" r:id="rId12"/>
    <sheet name="8р" sheetId="14" r:id="rId13"/>
    <sheet name="9р" sheetId="15" r:id="rId14"/>
    <sheet name="10р" sheetId="16" r:id="rId15"/>
    <sheet name="11р" sheetId="17" r:id="rId16"/>
    <sheet name="11(2)р" sheetId="36" r:id="rId17"/>
    <sheet name="12р" sheetId="18" r:id="rId18"/>
    <sheet name="13р" sheetId="19" r:id="rId19"/>
    <sheet name="14р" sheetId="28" r:id="rId20"/>
    <sheet name="15р" sheetId="27" r:id="rId21"/>
    <sheet name="16р" sheetId="20" r:id="rId22"/>
    <sheet name="17р" sheetId="21" r:id="rId23"/>
    <sheet name="18р" sheetId="26" r:id="rId24"/>
    <sheet name="19р" sheetId="22" r:id="rId25"/>
    <sheet name="20р" sheetId="23" r:id="rId26"/>
    <sheet name="21р" sheetId="24" r:id="rId27"/>
    <sheet name="22р" sheetId="32" r:id="rId28"/>
    <sheet name="23р" sheetId="34" r:id="rId29"/>
    <sheet name="24р" sheetId="35" r:id="rId30"/>
    <sheet name="25р" sheetId="25" r:id="rId31"/>
    <sheet name="Лист1" sheetId="37" r:id="rId32"/>
  </sheets>
  <definedNames>
    <definedName name="_ftn1" localSheetId="2">' 1.2.'!#REF!</definedName>
    <definedName name="_ftn1" localSheetId="1">'1.1'!#REF!</definedName>
    <definedName name="_ftn1" localSheetId="3">'1.3'!#REF!</definedName>
    <definedName name="_ftn1" localSheetId="4">СОМ!#REF!</definedName>
    <definedName name="_ftn1" localSheetId="0">таб.1!#REF!</definedName>
    <definedName name="_ftnref1" localSheetId="2">' 1.2.'!#REF!</definedName>
    <definedName name="_ftnref1" localSheetId="1">'1.1'!$B$27</definedName>
    <definedName name="_ftnref1" localSheetId="3">'1.3'!$B$33</definedName>
    <definedName name="_ftnref1" localSheetId="4">СОМ!#REF!</definedName>
    <definedName name="_ftnref1" localSheetId="0">таб.1!#REF!</definedName>
    <definedName name="_xlnm.Print_Titles" localSheetId="2">' 1.2.'!$A:$E,' 1.2.'!$3:$7</definedName>
    <definedName name="_xlnm.Print_Titles" localSheetId="1">'1.1'!$A:$E,'1.1'!$3:$7</definedName>
    <definedName name="_xlnm.Print_Titles" localSheetId="3">'1.3'!$A:$E,'1.3'!$3:$7</definedName>
    <definedName name="_xlnm.Print_Titles" localSheetId="5">'1р'!$A:$A</definedName>
    <definedName name="_xlnm.Print_Titles" localSheetId="4">СОМ!$A:$E,СОМ!$3:$7</definedName>
    <definedName name="_xlnm.Print_Titles" localSheetId="0">таб.1!$A:$E,таб.1!$3:$5</definedName>
  </definedNames>
  <calcPr calcId="124519"/>
</workbook>
</file>

<file path=xl/calcChain.xml><?xml version="1.0" encoding="utf-8"?>
<calcChain xmlns="http://schemas.openxmlformats.org/spreadsheetml/2006/main">
  <c r="AG26" i="5"/>
  <c r="AD26"/>
  <c r="AA26"/>
  <c r="Z26" s="1"/>
  <c r="AG25"/>
  <c r="AD25"/>
  <c r="AA25"/>
  <c r="Z25" s="1"/>
  <c r="AG24"/>
  <c r="AD24"/>
  <c r="AA24"/>
  <c r="Z24" s="1"/>
  <c r="AG23"/>
  <c r="AD23"/>
  <c r="AA23"/>
  <c r="Z23" s="1"/>
  <c r="AG22"/>
  <c r="AD22"/>
  <c r="AA22"/>
  <c r="Z22" s="1"/>
  <c r="AG21"/>
  <c r="AD21"/>
  <c r="AA21"/>
  <c r="Z21" s="1"/>
  <c r="AI19"/>
  <c r="AH19"/>
  <c r="AG19" s="1"/>
  <c r="AF19"/>
  <c r="AE19"/>
  <c r="AD19" s="1"/>
  <c r="AC19"/>
  <c r="AB19"/>
  <c r="AA19"/>
  <c r="Z19" s="1"/>
  <c r="AG18"/>
  <c r="AD18"/>
  <c r="AA18"/>
  <c r="Z18" s="1"/>
  <c r="AI16"/>
  <c r="AH16"/>
  <c r="AG16"/>
  <c r="AF16"/>
  <c r="AD16" s="1"/>
  <c r="AE16"/>
  <c r="AC16"/>
  <c r="AC14" s="1"/>
  <c r="AC9" s="1"/>
  <c r="AC10" s="1"/>
  <c r="AB16"/>
  <c r="AB14" s="1"/>
  <c r="AI14"/>
  <c r="AH14"/>
  <c r="AG14" s="1"/>
  <c r="AE14"/>
  <c r="AG12"/>
  <c r="AD12"/>
  <c r="AA12"/>
  <c r="Z12" s="1"/>
  <c r="AG11"/>
  <c r="AD11"/>
  <c r="AA11"/>
  <c r="Z11" s="1"/>
  <c r="AI9"/>
  <c r="AI10" s="1"/>
  <c r="AH9"/>
  <c r="AH10" s="1"/>
  <c r="AE9"/>
  <c r="W26"/>
  <c r="T26"/>
  <c r="Q26"/>
  <c r="P26" s="1"/>
  <c r="W25"/>
  <c r="T25"/>
  <c r="Q25"/>
  <c r="P25" s="1"/>
  <c r="W24"/>
  <c r="T24"/>
  <c r="Q24"/>
  <c r="P24" s="1"/>
  <c r="W23"/>
  <c r="T23"/>
  <c r="Q23"/>
  <c r="P23" s="1"/>
  <c r="W22"/>
  <c r="T22"/>
  <c r="Q22"/>
  <c r="P22" s="1"/>
  <c r="W21"/>
  <c r="T21"/>
  <c r="Q21"/>
  <c r="P21" s="1"/>
  <c r="Y19"/>
  <c r="X19"/>
  <c r="W19"/>
  <c r="V19"/>
  <c r="U19"/>
  <c r="T19" s="1"/>
  <c r="S19"/>
  <c r="Q19" s="1"/>
  <c r="R19"/>
  <c r="W18"/>
  <c r="T18"/>
  <c r="Q18"/>
  <c r="P18" s="1"/>
  <c r="Y16"/>
  <c r="W16" s="1"/>
  <c r="X16"/>
  <c r="V16"/>
  <c r="U16"/>
  <c r="T16" s="1"/>
  <c r="S16"/>
  <c r="R16"/>
  <c r="Q16"/>
  <c r="P16" s="1"/>
  <c r="Y14"/>
  <c r="X14"/>
  <c r="W14"/>
  <c r="V14"/>
  <c r="U14"/>
  <c r="T14" s="1"/>
  <c r="S14"/>
  <c r="Q14" s="1"/>
  <c r="P14" s="1"/>
  <c r="R14"/>
  <c r="W12"/>
  <c r="T12"/>
  <c r="Q12"/>
  <c r="P12" s="1"/>
  <c r="W11"/>
  <c r="T11"/>
  <c r="Q11"/>
  <c r="P11" s="1"/>
  <c r="Y9"/>
  <c r="Y10" s="1"/>
  <c r="X9"/>
  <c r="X10" s="1"/>
  <c r="W9"/>
  <c r="W10" s="1"/>
  <c r="V9"/>
  <c r="V10" s="1"/>
  <c r="U9"/>
  <c r="U10" s="1"/>
  <c r="S9"/>
  <c r="S10" s="1"/>
  <c r="R9"/>
  <c r="R10" s="1"/>
  <c r="T125" i="31"/>
  <c r="R125" s="1"/>
  <c r="T124"/>
  <c r="R124" s="1"/>
  <c r="W122"/>
  <c r="V122"/>
  <c r="U122"/>
  <c r="T122" s="1"/>
  <c r="S122"/>
  <c r="T121"/>
  <c r="R121" s="1"/>
  <c r="T120"/>
  <c r="R120" s="1"/>
  <c r="W118"/>
  <c r="V118"/>
  <c r="U118"/>
  <c r="T118" s="1"/>
  <c r="S118"/>
  <c r="T117"/>
  <c r="R117" s="1"/>
  <c r="T116"/>
  <c r="R116" s="1"/>
  <c r="V115"/>
  <c r="U115"/>
  <c r="T115" s="1"/>
  <c r="R115" s="1"/>
  <c r="T114"/>
  <c r="R114" s="1"/>
  <c r="T113"/>
  <c r="R113" s="1"/>
  <c r="T112"/>
  <c r="R112" s="1"/>
  <c r="T111"/>
  <c r="R111" s="1"/>
  <c r="T110"/>
  <c r="R110" s="1"/>
  <c r="T109"/>
  <c r="R109" s="1"/>
  <c r="T108"/>
  <c r="R108" s="1"/>
  <c r="T107"/>
  <c r="R107" s="1"/>
  <c r="T106"/>
  <c r="R106" s="1"/>
  <c r="T105"/>
  <c r="R105" s="1"/>
  <c r="T104"/>
  <c r="R104" s="1"/>
  <c r="T103"/>
  <c r="R103" s="1"/>
  <c r="T102"/>
  <c r="R102" s="1"/>
  <c r="T101"/>
  <c r="R101" s="1"/>
  <c r="T100"/>
  <c r="R100" s="1"/>
  <c r="T99"/>
  <c r="R99"/>
  <c r="T98"/>
  <c r="R98" s="1"/>
  <c r="T97"/>
  <c r="R97"/>
  <c r="T96"/>
  <c r="R96" s="1"/>
  <c r="T95"/>
  <c r="R95"/>
  <c r="T94"/>
  <c r="R94" s="1"/>
  <c r="T93"/>
  <c r="R93"/>
  <c r="W92"/>
  <c r="V92"/>
  <c r="U92"/>
  <c r="T92" s="1"/>
  <c r="S92"/>
  <c r="T91"/>
  <c r="R91" s="1"/>
  <c r="T90"/>
  <c r="R90" s="1"/>
  <c r="T89"/>
  <c r="R89" s="1"/>
  <c r="T88"/>
  <c r="R88" s="1"/>
  <c r="T87"/>
  <c r="R87" s="1"/>
  <c r="T86"/>
  <c r="R86" s="1"/>
  <c r="T85"/>
  <c r="R85" s="1"/>
  <c r="W84"/>
  <c r="W82" s="1"/>
  <c r="V84"/>
  <c r="V82" s="1"/>
  <c r="U84"/>
  <c r="T84" s="1"/>
  <c r="S84"/>
  <c r="R84" s="1"/>
  <c r="U82"/>
  <c r="T82" s="1"/>
  <c r="T81"/>
  <c r="R81" s="1"/>
  <c r="T80"/>
  <c r="R80" s="1"/>
  <c r="T79"/>
  <c r="R79" s="1"/>
  <c r="W77"/>
  <c r="V77"/>
  <c r="U77"/>
  <c r="T77" s="1"/>
  <c r="R77" s="1"/>
  <c r="S77"/>
  <c r="T76"/>
  <c r="R76" s="1"/>
  <c r="T75"/>
  <c r="R75"/>
  <c r="T74"/>
  <c r="R74" s="1"/>
  <c r="T73"/>
  <c r="R73"/>
  <c r="T72"/>
  <c r="R72" s="1"/>
  <c r="T71"/>
  <c r="R71"/>
  <c r="T70"/>
  <c r="R70" s="1"/>
  <c r="T69"/>
  <c r="R69"/>
  <c r="T68"/>
  <c r="R68" s="1"/>
  <c r="T67"/>
  <c r="R67"/>
  <c r="W65"/>
  <c r="V65"/>
  <c r="T65" s="1"/>
  <c r="U65"/>
  <c r="S65"/>
  <c r="T64"/>
  <c r="R64"/>
  <c r="W62"/>
  <c r="V62"/>
  <c r="T62" s="1"/>
  <c r="U62"/>
  <c r="S62"/>
  <c r="R62" s="1"/>
  <c r="T61"/>
  <c r="R61"/>
  <c r="T60"/>
  <c r="R60" s="1"/>
  <c r="T59"/>
  <c r="R59"/>
  <c r="T58"/>
  <c r="R58" s="1"/>
  <c r="T57"/>
  <c r="R57"/>
  <c r="T56"/>
  <c r="R56" s="1"/>
  <c r="T55"/>
  <c r="R55"/>
  <c r="T54"/>
  <c r="R54" s="1"/>
  <c r="T53"/>
  <c r="R53"/>
  <c r="T52"/>
  <c r="R52" s="1"/>
  <c r="T51"/>
  <c r="R51"/>
  <c r="T50"/>
  <c r="R50" s="1"/>
  <c r="T49"/>
  <c r="R49"/>
  <c r="T48"/>
  <c r="R48" s="1"/>
  <c r="T47"/>
  <c r="R47"/>
  <c r="T46"/>
  <c r="R46" s="1"/>
  <c r="T45"/>
  <c r="R45"/>
  <c r="T44"/>
  <c r="R44" s="1"/>
  <c r="T43"/>
  <c r="R43"/>
  <c r="T42"/>
  <c r="R42" s="1"/>
  <c r="T41"/>
  <c r="R41"/>
  <c r="T40"/>
  <c r="R40" s="1"/>
  <c r="T39"/>
  <c r="R39"/>
  <c r="T38"/>
  <c r="R38" s="1"/>
  <c r="T37"/>
  <c r="R37"/>
  <c r="T36"/>
  <c r="R36" s="1"/>
  <c r="T35"/>
  <c r="R35"/>
  <c r="W33"/>
  <c r="W31" s="1"/>
  <c r="W29" s="1"/>
  <c r="V33"/>
  <c r="T33" s="1"/>
  <c r="U33"/>
  <c r="S33"/>
  <c r="U31"/>
  <c r="T26"/>
  <c r="R26" s="1"/>
  <c r="T25"/>
  <c r="R25"/>
  <c r="T24"/>
  <c r="R24" s="1"/>
  <c r="T23"/>
  <c r="R23"/>
  <c r="W22"/>
  <c r="W11" s="1"/>
  <c r="V22"/>
  <c r="T22" s="1"/>
  <c r="U22"/>
  <c r="S22"/>
  <c r="S11" s="1"/>
  <c r="T21"/>
  <c r="R21"/>
  <c r="T20"/>
  <c r="R20" s="1"/>
  <c r="T19"/>
  <c r="R19"/>
  <c r="T18"/>
  <c r="R18" s="1"/>
  <c r="T17"/>
  <c r="R17"/>
  <c r="T16"/>
  <c r="R16" s="1"/>
  <c r="W14"/>
  <c r="V14"/>
  <c r="U14"/>
  <c r="T14" s="1"/>
  <c r="R14" s="1"/>
  <c r="S14"/>
  <c r="T13"/>
  <c r="R13" s="1"/>
  <c r="U11"/>
  <c r="T9"/>
  <c r="R9"/>
  <c r="N125"/>
  <c r="L125" s="1"/>
  <c r="N124"/>
  <c r="L124" s="1"/>
  <c r="Q122"/>
  <c r="P122"/>
  <c r="O122"/>
  <c r="N122" s="1"/>
  <c r="M122"/>
  <c r="N121"/>
  <c r="L121" s="1"/>
  <c r="N120"/>
  <c r="L120" s="1"/>
  <c r="Q118"/>
  <c r="P118"/>
  <c r="O118"/>
  <c r="N118" s="1"/>
  <c r="M118"/>
  <c r="N117"/>
  <c r="L117" s="1"/>
  <c r="N116"/>
  <c r="L116" s="1"/>
  <c r="P115"/>
  <c r="O115"/>
  <c r="N115" s="1"/>
  <c r="L115" s="1"/>
  <c r="N114"/>
  <c r="L114" s="1"/>
  <c r="N113"/>
  <c r="L113" s="1"/>
  <c r="N112"/>
  <c r="L112" s="1"/>
  <c r="N111"/>
  <c r="L111" s="1"/>
  <c r="N110"/>
  <c r="L110" s="1"/>
  <c r="N109"/>
  <c r="L109" s="1"/>
  <c r="N108"/>
  <c r="L108" s="1"/>
  <c r="N107"/>
  <c r="L107" s="1"/>
  <c r="N106"/>
  <c r="L106" s="1"/>
  <c r="N105"/>
  <c r="L105" s="1"/>
  <c r="N104"/>
  <c r="L104" s="1"/>
  <c r="N103"/>
  <c r="L103" s="1"/>
  <c r="N102"/>
  <c r="L102" s="1"/>
  <c r="N101"/>
  <c r="L101" s="1"/>
  <c r="N100"/>
  <c r="L100" s="1"/>
  <c r="N99"/>
  <c r="L99" s="1"/>
  <c r="N98"/>
  <c r="L98" s="1"/>
  <c r="N97"/>
  <c r="L97" s="1"/>
  <c r="N96"/>
  <c r="L96" s="1"/>
  <c r="N95"/>
  <c r="L95" s="1"/>
  <c r="N94"/>
  <c r="L94" s="1"/>
  <c r="N93"/>
  <c r="L93" s="1"/>
  <c r="Q92"/>
  <c r="P92"/>
  <c r="O92"/>
  <c r="N92" s="1"/>
  <c r="M92"/>
  <c r="N91"/>
  <c r="L91" s="1"/>
  <c r="N90"/>
  <c r="L90" s="1"/>
  <c r="N89"/>
  <c r="L89" s="1"/>
  <c r="N88"/>
  <c r="L88" s="1"/>
  <c r="N87"/>
  <c r="L87" s="1"/>
  <c r="N86"/>
  <c r="L86" s="1"/>
  <c r="N85"/>
  <c r="L85" s="1"/>
  <c r="Q84"/>
  <c r="Q82" s="1"/>
  <c r="P84"/>
  <c r="P82" s="1"/>
  <c r="O84"/>
  <c r="N84" s="1"/>
  <c r="M84"/>
  <c r="L84" s="1"/>
  <c r="O82"/>
  <c r="N81"/>
  <c r="L81" s="1"/>
  <c r="N80"/>
  <c r="L80" s="1"/>
  <c r="N79"/>
  <c r="L79" s="1"/>
  <c r="Q77"/>
  <c r="P77"/>
  <c r="O77"/>
  <c r="N77" s="1"/>
  <c r="M77"/>
  <c r="L77" s="1"/>
  <c r="N76"/>
  <c r="L76" s="1"/>
  <c r="N75"/>
  <c r="L75" s="1"/>
  <c r="N74"/>
  <c r="L74" s="1"/>
  <c r="N73"/>
  <c r="L73" s="1"/>
  <c r="N72"/>
  <c r="L72" s="1"/>
  <c r="N71"/>
  <c r="L71" s="1"/>
  <c r="N70"/>
  <c r="L70" s="1"/>
  <c r="N69"/>
  <c r="L69" s="1"/>
  <c r="N68"/>
  <c r="L68" s="1"/>
  <c r="N67"/>
  <c r="L67" s="1"/>
  <c r="Q65"/>
  <c r="P65"/>
  <c r="O65"/>
  <c r="N65" s="1"/>
  <c r="M65"/>
  <c r="L65" s="1"/>
  <c r="N64"/>
  <c r="L64" s="1"/>
  <c r="Q62"/>
  <c r="P62"/>
  <c r="O62"/>
  <c r="N62" s="1"/>
  <c r="M62"/>
  <c r="N61"/>
  <c r="L61" s="1"/>
  <c r="N60"/>
  <c r="L60" s="1"/>
  <c r="N59"/>
  <c r="L59" s="1"/>
  <c r="N58"/>
  <c r="L58" s="1"/>
  <c r="N57"/>
  <c r="L57" s="1"/>
  <c r="N56"/>
  <c r="L56" s="1"/>
  <c r="N55"/>
  <c r="L55" s="1"/>
  <c r="N54"/>
  <c r="L54" s="1"/>
  <c r="N53"/>
  <c r="L53" s="1"/>
  <c r="N52"/>
  <c r="L52" s="1"/>
  <c r="N51"/>
  <c r="L51" s="1"/>
  <c r="N50"/>
  <c r="L50" s="1"/>
  <c r="N49"/>
  <c r="L49" s="1"/>
  <c r="N48"/>
  <c r="L48" s="1"/>
  <c r="N47"/>
  <c r="L47" s="1"/>
  <c r="N46"/>
  <c r="L46" s="1"/>
  <c r="N45"/>
  <c r="L45" s="1"/>
  <c r="N44"/>
  <c r="L44" s="1"/>
  <c r="N43"/>
  <c r="L43" s="1"/>
  <c r="N42"/>
  <c r="L42" s="1"/>
  <c r="N41"/>
  <c r="L41" s="1"/>
  <c r="N40"/>
  <c r="L40" s="1"/>
  <c r="N39"/>
  <c r="L39" s="1"/>
  <c r="N38"/>
  <c r="L38" s="1"/>
  <c r="N37"/>
  <c r="L37" s="1"/>
  <c r="N36"/>
  <c r="L36" s="1"/>
  <c r="N35"/>
  <c r="L35" s="1"/>
  <c r="Q33"/>
  <c r="Q31" s="1"/>
  <c r="Q29" s="1"/>
  <c r="Q27" s="1"/>
  <c r="P33"/>
  <c r="P31" s="1"/>
  <c r="P29" s="1"/>
  <c r="P27" s="1"/>
  <c r="O33"/>
  <c r="N33" s="1"/>
  <c r="M33"/>
  <c r="M31" s="1"/>
  <c r="O31"/>
  <c r="N26"/>
  <c r="L26" s="1"/>
  <c r="N25"/>
  <c r="L25"/>
  <c r="N24"/>
  <c r="L24" s="1"/>
  <c r="N23"/>
  <c r="L23"/>
  <c r="Q22"/>
  <c r="Q11" s="1"/>
  <c r="Q10" s="1"/>
  <c r="P22"/>
  <c r="P11" s="1"/>
  <c r="O22"/>
  <c r="N22" s="1"/>
  <c r="M22"/>
  <c r="N21"/>
  <c r="L21" s="1"/>
  <c r="N20"/>
  <c r="L20" s="1"/>
  <c r="N19"/>
  <c r="L19" s="1"/>
  <c r="N18"/>
  <c r="L18" s="1"/>
  <c r="N17"/>
  <c r="L17" s="1"/>
  <c r="N16"/>
  <c r="L16" s="1"/>
  <c r="Q14"/>
  <c r="P14"/>
  <c r="O14"/>
  <c r="N14" s="1"/>
  <c r="M14"/>
  <c r="N13"/>
  <c r="L13" s="1"/>
  <c r="O11"/>
  <c r="N9"/>
  <c r="L9" s="1"/>
  <c r="AO119" i="33"/>
  <c r="AK119"/>
  <c r="AG119"/>
  <c r="AF119" s="1"/>
  <c r="AO118"/>
  <c r="AK118"/>
  <c r="AG118"/>
  <c r="AF118" s="1"/>
  <c r="AR116"/>
  <c r="AQ116"/>
  <c r="AP116"/>
  <c r="AO116" s="1"/>
  <c r="AN116"/>
  <c r="AM116"/>
  <c r="AL116"/>
  <c r="AK116" s="1"/>
  <c r="AJ116"/>
  <c r="AI116"/>
  <c r="AH116"/>
  <c r="AG116" s="1"/>
  <c r="AF116" s="1"/>
  <c r="AO115"/>
  <c r="AK115"/>
  <c r="AG115"/>
  <c r="AF115"/>
  <c r="AO114"/>
  <c r="AK114"/>
  <c r="AG114"/>
  <c r="AF114"/>
  <c r="AR112"/>
  <c r="AQ112"/>
  <c r="AP112"/>
  <c r="AO112"/>
  <c r="AN112"/>
  <c r="AM112"/>
  <c r="AL112"/>
  <c r="AK112"/>
  <c r="AJ112"/>
  <c r="AI112"/>
  <c r="AH112"/>
  <c r="AG112"/>
  <c r="AF112" s="1"/>
  <c r="AO111"/>
  <c r="AK111"/>
  <c r="AG111"/>
  <c r="AF111" s="1"/>
  <c r="AO110"/>
  <c r="AK110"/>
  <c r="AG110"/>
  <c r="AF110" s="1"/>
  <c r="AR109"/>
  <c r="AQ109"/>
  <c r="AP109"/>
  <c r="AO109" s="1"/>
  <c r="AN109"/>
  <c r="AM109"/>
  <c r="AL109"/>
  <c r="AK109" s="1"/>
  <c r="AJ109"/>
  <c r="AI109"/>
  <c r="AH109"/>
  <c r="AG109" s="1"/>
  <c r="AO108"/>
  <c r="AK108"/>
  <c r="AF108" s="1"/>
  <c r="AG108"/>
  <c r="AO107"/>
  <c r="AK107"/>
  <c r="AF107" s="1"/>
  <c r="AG107"/>
  <c r="AO106"/>
  <c r="AK106"/>
  <c r="AF106" s="1"/>
  <c r="AG106"/>
  <c r="AO105"/>
  <c r="AK105"/>
  <c r="AF105" s="1"/>
  <c r="AG105"/>
  <c r="AO104"/>
  <c r="AK104"/>
  <c r="AF104" s="1"/>
  <c r="AG104"/>
  <c r="AO103"/>
  <c r="AK103"/>
  <c r="AF103" s="1"/>
  <c r="AG103"/>
  <c r="AO102"/>
  <c r="AK102"/>
  <c r="AF102" s="1"/>
  <c r="AG102"/>
  <c r="AO101"/>
  <c r="AK101"/>
  <c r="AF101" s="1"/>
  <c r="AG101"/>
  <c r="AO100"/>
  <c r="AK100"/>
  <c r="AF100" s="1"/>
  <c r="AG100"/>
  <c r="AO99"/>
  <c r="AK99"/>
  <c r="AF99" s="1"/>
  <c r="AG99"/>
  <c r="AO98"/>
  <c r="AK98"/>
  <c r="AF98" s="1"/>
  <c r="AG98"/>
  <c r="AO97"/>
  <c r="AK97"/>
  <c r="AF97" s="1"/>
  <c r="AG97"/>
  <c r="AO96"/>
  <c r="AK96"/>
  <c r="AF96" s="1"/>
  <c r="AG96"/>
  <c r="AO95"/>
  <c r="AK95"/>
  <c r="AF95" s="1"/>
  <c r="AG95"/>
  <c r="AO94"/>
  <c r="AK94"/>
  <c r="AF94" s="1"/>
  <c r="AG94"/>
  <c r="AO93"/>
  <c r="AK93"/>
  <c r="AF93" s="1"/>
  <c r="AG93"/>
  <c r="AO92"/>
  <c r="AK92"/>
  <c r="AF92" s="1"/>
  <c r="AG92"/>
  <c r="AO91"/>
  <c r="AK91"/>
  <c r="AF91" s="1"/>
  <c r="AG91"/>
  <c r="AO90"/>
  <c r="AK90"/>
  <c r="AF90" s="1"/>
  <c r="AG90"/>
  <c r="AO89"/>
  <c r="AK89"/>
  <c r="AF89" s="1"/>
  <c r="AG89"/>
  <c r="AO88"/>
  <c r="AK88"/>
  <c r="AF88" s="1"/>
  <c r="AG88"/>
  <c r="AO87"/>
  <c r="AK87"/>
  <c r="AF87" s="1"/>
  <c r="AG87"/>
  <c r="AR86"/>
  <c r="AQ86"/>
  <c r="AQ76" s="1"/>
  <c r="AP86"/>
  <c r="AN86"/>
  <c r="AM86"/>
  <c r="AK86" s="1"/>
  <c r="AL86"/>
  <c r="AJ86"/>
  <c r="AI86"/>
  <c r="AG86" s="1"/>
  <c r="AH86"/>
  <c r="AO85"/>
  <c r="AK85"/>
  <c r="AG85"/>
  <c r="AF85" s="1"/>
  <c r="AO84"/>
  <c r="AK84"/>
  <c r="AG84"/>
  <c r="AF84" s="1"/>
  <c r="AO83"/>
  <c r="AK83"/>
  <c r="AG83"/>
  <c r="AF83" s="1"/>
  <c r="AO82"/>
  <c r="AK82"/>
  <c r="AG82"/>
  <c r="AF82" s="1"/>
  <c r="AO81"/>
  <c r="AK81"/>
  <c r="AG81"/>
  <c r="AF81" s="1"/>
  <c r="AO80"/>
  <c r="AK80"/>
  <c r="AG80"/>
  <c r="AF80" s="1"/>
  <c r="AO79"/>
  <c r="AK79"/>
  <c r="AG79"/>
  <c r="AF79" s="1"/>
  <c r="AR78"/>
  <c r="AR76" s="1"/>
  <c r="AQ78"/>
  <c r="AP78"/>
  <c r="AO78" s="1"/>
  <c r="AN78"/>
  <c r="AN76" s="1"/>
  <c r="AM78"/>
  <c r="AL78"/>
  <c r="AK78" s="1"/>
  <c r="AJ78"/>
  <c r="AJ76" s="1"/>
  <c r="AI78"/>
  <c r="AH78"/>
  <c r="AG78" s="1"/>
  <c r="AF78" s="1"/>
  <c r="AO75"/>
  <c r="AK75"/>
  <c r="AG75"/>
  <c r="AF75" s="1"/>
  <c r="AR73"/>
  <c r="AQ73"/>
  <c r="AP73"/>
  <c r="AO73" s="1"/>
  <c r="AN73"/>
  <c r="AM73"/>
  <c r="AL73"/>
  <c r="AK73" s="1"/>
  <c r="AJ73"/>
  <c r="AI73"/>
  <c r="AH73"/>
  <c r="AG73" s="1"/>
  <c r="AF73" s="1"/>
  <c r="AO72"/>
  <c r="AK72"/>
  <c r="AF72" s="1"/>
  <c r="AG72"/>
  <c r="AO71"/>
  <c r="AK71"/>
  <c r="AF71" s="1"/>
  <c r="AG71"/>
  <c r="AO70"/>
  <c r="AK70"/>
  <c r="AF70" s="1"/>
  <c r="AG70"/>
  <c r="AO69"/>
  <c r="AK69"/>
  <c r="AF69" s="1"/>
  <c r="AG69"/>
  <c r="AO68"/>
  <c r="AK68"/>
  <c r="AF68" s="1"/>
  <c r="AG68"/>
  <c r="AR67"/>
  <c r="AQ67"/>
  <c r="AQ36" s="1"/>
  <c r="AQ37" s="1"/>
  <c r="AP67"/>
  <c r="AO67"/>
  <c r="AN67"/>
  <c r="AM67"/>
  <c r="AL67"/>
  <c r="AK67"/>
  <c r="AJ67"/>
  <c r="AI67"/>
  <c r="AH67"/>
  <c r="AG67"/>
  <c r="AF67" s="1"/>
  <c r="AO66"/>
  <c r="AK66"/>
  <c r="AG66"/>
  <c r="AF66" s="1"/>
  <c r="AO65"/>
  <c r="AK65"/>
  <c r="AG65"/>
  <c r="AF65" s="1"/>
  <c r="AO64"/>
  <c r="AK64"/>
  <c r="AG64"/>
  <c r="AF64" s="1"/>
  <c r="AO63"/>
  <c r="AK63"/>
  <c r="AG63"/>
  <c r="AF63" s="1"/>
  <c r="AO62"/>
  <c r="AK62"/>
  <c r="AG62"/>
  <c r="AF62" s="1"/>
  <c r="AR60"/>
  <c r="AQ60"/>
  <c r="AP60"/>
  <c r="AO60" s="1"/>
  <c r="AN60"/>
  <c r="AN36" s="1"/>
  <c r="AN37" s="1"/>
  <c r="AM60"/>
  <c r="AL60"/>
  <c r="AK60" s="1"/>
  <c r="AJ60"/>
  <c r="AJ36" s="1"/>
  <c r="AJ37" s="1"/>
  <c r="AI60"/>
  <c r="AH60"/>
  <c r="AG60" s="1"/>
  <c r="AO58"/>
  <c r="AK58"/>
  <c r="AG58"/>
  <c r="AF58"/>
  <c r="AO57"/>
  <c r="AK57"/>
  <c r="AG57"/>
  <c r="AF57"/>
  <c r="AO56"/>
  <c r="AK56"/>
  <c r="AG56"/>
  <c r="AF56"/>
  <c r="AO55"/>
  <c r="AK55"/>
  <c r="AG55"/>
  <c r="AF55"/>
  <c r="AO54"/>
  <c r="AK54"/>
  <c r="AG54"/>
  <c r="AF54"/>
  <c r="AO53"/>
  <c r="AK53"/>
  <c r="AG53"/>
  <c r="AF53"/>
  <c r="AO52"/>
  <c r="AK52"/>
  <c r="AG52"/>
  <c r="AF52"/>
  <c r="AO51"/>
  <c r="AK51"/>
  <c r="AG51"/>
  <c r="AF51"/>
  <c r="AO50"/>
  <c r="AK50"/>
  <c r="AG50"/>
  <c r="AF50"/>
  <c r="AO49"/>
  <c r="AK49"/>
  <c r="AG49"/>
  <c r="AF49"/>
  <c r="AO48"/>
  <c r="AK48"/>
  <c r="AG48"/>
  <c r="AF48"/>
  <c r="AO47"/>
  <c r="AK47"/>
  <c r="AG47"/>
  <c r="AF47"/>
  <c r="AO46"/>
  <c r="AK46"/>
  <c r="AG46"/>
  <c r="AF46"/>
  <c r="AO45"/>
  <c r="AK45"/>
  <c r="AG45"/>
  <c r="AF45"/>
  <c r="AO44"/>
  <c r="AK44"/>
  <c r="AG44"/>
  <c r="AF44"/>
  <c r="AO43"/>
  <c r="AK43"/>
  <c r="AG43"/>
  <c r="AF43"/>
  <c r="AO42"/>
  <c r="AK42"/>
  <c r="AG42"/>
  <c r="AF42"/>
  <c r="AO41"/>
  <c r="AK41"/>
  <c r="AG41"/>
  <c r="AF41"/>
  <c r="AO40"/>
  <c r="AK40"/>
  <c r="AG40"/>
  <c r="AF40"/>
  <c r="AO39"/>
  <c r="AK39"/>
  <c r="AG39"/>
  <c r="AF39"/>
  <c r="AO35"/>
  <c r="AK35"/>
  <c r="AF35" s="1"/>
  <c r="AG35"/>
  <c r="AO34"/>
  <c r="AK34"/>
  <c r="AF34" s="1"/>
  <c r="AG34"/>
  <c r="AO33"/>
  <c r="AK33"/>
  <c r="AF33" s="1"/>
  <c r="AG33"/>
  <c r="AO32"/>
  <c r="AK32"/>
  <c r="AF32" s="1"/>
  <c r="AG32"/>
  <c r="AO31"/>
  <c r="AK31"/>
  <c r="AF31" s="1"/>
  <c r="AG31"/>
  <c r="AO30"/>
  <c r="AK30"/>
  <c r="AF30" s="1"/>
  <c r="AG30"/>
  <c r="AO29"/>
  <c r="AK29"/>
  <c r="AF29" s="1"/>
  <c r="AG29"/>
  <c r="AO28"/>
  <c r="AK28"/>
  <c r="AF28" s="1"/>
  <c r="AG28"/>
  <c r="AO27"/>
  <c r="AK27"/>
  <c r="AF27" s="1"/>
  <c r="AG27"/>
  <c r="AO26"/>
  <c r="AK26"/>
  <c r="AF26" s="1"/>
  <c r="AG26"/>
  <c r="AO25"/>
  <c r="AK25"/>
  <c r="AF25" s="1"/>
  <c r="AG25"/>
  <c r="AO24"/>
  <c r="AK24"/>
  <c r="AF24" s="1"/>
  <c r="AG24"/>
  <c r="AO23"/>
  <c r="AK23"/>
  <c r="AF23" s="1"/>
  <c r="AG23"/>
  <c r="AO22"/>
  <c r="AK22"/>
  <c r="AF22" s="1"/>
  <c r="AG22"/>
  <c r="AO21"/>
  <c r="AK21"/>
  <c r="AF21" s="1"/>
  <c r="AG21"/>
  <c r="AO20"/>
  <c r="AK20"/>
  <c r="AF20" s="1"/>
  <c r="AG20"/>
  <c r="AO19"/>
  <c r="AK19"/>
  <c r="AF19" s="1"/>
  <c r="AG19"/>
  <c r="AO18"/>
  <c r="AK18"/>
  <c r="AF18" s="1"/>
  <c r="AG18"/>
  <c r="AO17"/>
  <c r="AK17"/>
  <c r="AF17" s="1"/>
  <c r="AG17"/>
  <c r="AO16"/>
  <c r="AK16"/>
  <c r="AF16" s="1"/>
  <c r="AG16"/>
  <c r="AO15"/>
  <c r="AK15"/>
  <c r="AF15" s="1"/>
  <c r="AG15"/>
  <c r="AR13"/>
  <c r="AQ13"/>
  <c r="AO13" s="1"/>
  <c r="AP13"/>
  <c r="AN13"/>
  <c r="AM13"/>
  <c r="AK13" s="1"/>
  <c r="AL13"/>
  <c r="AJ13"/>
  <c r="AI13"/>
  <c r="AG13" s="1"/>
  <c r="AH13"/>
  <c r="AR11"/>
  <c r="AP11"/>
  <c r="AN11"/>
  <c r="AL11"/>
  <c r="AJ11"/>
  <c r="AH11"/>
  <c r="AO10"/>
  <c r="AK10"/>
  <c r="AG10"/>
  <c r="AF10"/>
  <c r="AO9"/>
  <c r="AK9"/>
  <c r="AG9"/>
  <c r="AF9"/>
  <c r="AB119"/>
  <c r="X119"/>
  <c r="T119"/>
  <c r="S119" s="1"/>
  <c r="AB118"/>
  <c r="X118"/>
  <c r="T118"/>
  <c r="S118" s="1"/>
  <c r="AE116"/>
  <c r="AD116"/>
  <c r="AC116"/>
  <c r="AB116" s="1"/>
  <c r="AA116"/>
  <c r="Z116"/>
  <c r="Y116"/>
  <c r="X116" s="1"/>
  <c r="W116"/>
  <c r="V116"/>
  <c r="U116"/>
  <c r="T116" s="1"/>
  <c r="AB115"/>
  <c r="X115"/>
  <c r="T115"/>
  <c r="S115"/>
  <c r="AB114"/>
  <c r="X114"/>
  <c r="T114"/>
  <c r="S114"/>
  <c r="AE112"/>
  <c r="AD112"/>
  <c r="AC112"/>
  <c r="AB112"/>
  <c r="AA112"/>
  <c r="Z112"/>
  <c r="Y112"/>
  <c r="X112"/>
  <c r="W112"/>
  <c r="V112"/>
  <c r="U112"/>
  <c r="T112"/>
  <c r="S112" s="1"/>
  <c r="AB111"/>
  <c r="X111"/>
  <c r="T111"/>
  <c r="S111" s="1"/>
  <c r="AB110"/>
  <c r="X110"/>
  <c r="T110"/>
  <c r="S110" s="1"/>
  <c r="AE109"/>
  <c r="AD109"/>
  <c r="AC109"/>
  <c r="AB109" s="1"/>
  <c r="AA109"/>
  <c r="Z109"/>
  <c r="Y109"/>
  <c r="X109" s="1"/>
  <c r="W109"/>
  <c r="V109"/>
  <c r="U109"/>
  <c r="T109" s="1"/>
  <c r="S109" s="1"/>
  <c r="AB108"/>
  <c r="X108"/>
  <c r="T108"/>
  <c r="S108" s="1"/>
  <c r="AB107"/>
  <c r="X107"/>
  <c r="T107"/>
  <c r="S107" s="1"/>
  <c r="AB106"/>
  <c r="X106"/>
  <c r="T106"/>
  <c r="S106" s="1"/>
  <c r="AB105"/>
  <c r="X105"/>
  <c r="T105"/>
  <c r="S105" s="1"/>
  <c r="AB104"/>
  <c r="X104"/>
  <c r="T104"/>
  <c r="S104" s="1"/>
  <c r="AB103"/>
  <c r="X103"/>
  <c r="T103"/>
  <c r="S103" s="1"/>
  <c r="AB102"/>
  <c r="X102"/>
  <c r="T102"/>
  <c r="S102" s="1"/>
  <c r="AB101"/>
  <c r="X101"/>
  <c r="T101"/>
  <c r="S101" s="1"/>
  <c r="AB100"/>
  <c r="X100"/>
  <c r="T100"/>
  <c r="S100" s="1"/>
  <c r="AB99"/>
  <c r="X99"/>
  <c r="T99"/>
  <c r="S99" s="1"/>
  <c r="AB98"/>
  <c r="X98"/>
  <c r="T98"/>
  <c r="S98" s="1"/>
  <c r="AB97"/>
  <c r="X97"/>
  <c r="T97"/>
  <c r="S97" s="1"/>
  <c r="AB96"/>
  <c r="X96"/>
  <c r="T96"/>
  <c r="S96" s="1"/>
  <c r="AB95"/>
  <c r="X95"/>
  <c r="T95"/>
  <c r="S95" s="1"/>
  <c r="AB94"/>
  <c r="X94"/>
  <c r="T94"/>
  <c r="S94" s="1"/>
  <c r="AB93"/>
  <c r="X93"/>
  <c r="T93"/>
  <c r="S93" s="1"/>
  <c r="AB92"/>
  <c r="X92"/>
  <c r="T92"/>
  <c r="S92" s="1"/>
  <c r="AB91"/>
  <c r="X91"/>
  <c r="T91"/>
  <c r="S91" s="1"/>
  <c r="AB90"/>
  <c r="X90"/>
  <c r="T90"/>
  <c r="S90" s="1"/>
  <c r="AB89"/>
  <c r="X89"/>
  <c r="T89"/>
  <c r="S89" s="1"/>
  <c r="AB88"/>
  <c r="X88"/>
  <c r="T88"/>
  <c r="S88" s="1"/>
  <c r="AB87"/>
  <c r="X87"/>
  <c r="T87"/>
  <c r="S87" s="1"/>
  <c r="AE86"/>
  <c r="AD86"/>
  <c r="AC86"/>
  <c r="AB86" s="1"/>
  <c r="AA86"/>
  <c r="Z86"/>
  <c r="Y86"/>
  <c r="X86" s="1"/>
  <c r="W86"/>
  <c r="V86"/>
  <c r="U86"/>
  <c r="T86" s="1"/>
  <c r="S86" s="1"/>
  <c r="AB85"/>
  <c r="X85"/>
  <c r="T85"/>
  <c r="S85" s="1"/>
  <c r="AB84"/>
  <c r="X84"/>
  <c r="T84"/>
  <c r="S84" s="1"/>
  <c r="AB83"/>
  <c r="X83"/>
  <c r="T83"/>
  <c r="S83" s="1"/>
  <c r="AB82"/>
  <c r="X82"/>
  <c r="T82"/>
  <c r="S82" s="1"/>
  <c r="AB81"/>
  <c r="X81"/>
  <c r="T81"/>
  <c r="S81" s="1"/>
  <c r="AB80"/>
  <c r="X80"/>
  <c r="T80"/>
  <c r="S80" s="1"/>
  <c r="AB79"/>
  <c r="X79"/>
  <c r="T79"/>
  <c r="S79" s="1"/>
  <c r="AE78"/>
  <c r="AE76" s="1"/>
  <c r="AD78"/>
  <c r="AD76" s="1"/>
  <c r="AC78"/>
  <c r="AB78" s="1"/>
  <c r="AA78"/>
  <c r="AA76" s="1"/>
  <c r="Z78"/>
  <c r="Z76" s="1"/>
  <c r="Y78"/>
  <c r="X78" s="1"/>
  <c r="W78"/>
  <c r="W76" s="1"/>
  <c r="V78"/>
  <c r="V76" s="1"/>
  <c r="U78"/>
  <c r="T78" s="1"/>
  <c r="AB75"/>
  <c r="X75"/>
  <c r="T75"/>
  <c r="S75" s="1"/>
  <c r="AE73"/>
  <c r="AD73"/>
  <c r="AC73"/>
  <c r="AB73" s="1"/>
  <c r="AA73"/>
  <c r="Z73"/>
  <c r="Y73"/>
  <c r="X73" s="1"/>
  <c r="W73"/>
  <c r="V73"/>
  <c r="U73"/>
  <c r="T73" s="1"/>
  <c r="AB72"/>
  <c r="X72"/>
  <c r="T72"/>
  <c r="S72" s="1"/>
  <c r="AB71"/>
  <c r="X71"/>
  <c r="T71"/>
  <c r="S71" s="1"/>
  <c r="AB70"/>
  <c r="X70"/>
  <c r="T70"/>
  <c r="S70" s="1"/>
  <c r="AB69"/>
  <c r="X69"/>
  <c r="T69"/>
  <c r="S69" s="1"/>
  <c r="AB68"/>
  <c r="X68"/>
  <c r="T68"/>
  <c r="S68" s="1"/>
  <c r="AE67"/>
  <c r="AD67"/>
  <c r="AC67"/>
  <c r="AB67" s="1"/>
  <c r="AA67"/>
  <c r="Z67"/>
  <c r="Y67"/>
  <c r="X67" s="1"/>
  <c r="W67"/>
  <c r="V67"/>
  <c r="U67"/>
  <c r="T67" s="1"/>
  <c r="AB66"/>
  <c r="X66"/>
  <c r="T66"/>
  <c r="S66" s="1"/>
  <c r="AB65"/>
  <c r="X65"/>
  <c r="T65"/>
  <c r="S65" s="1"/>
  <c r="AB64"/>
  <c r="X64"/>
  <c r="T64"/>
  <c r="S64" s="1"/>
  <c r="AB63"/>
  <c r="X63"/>
  <c r="T63"/>
  <c r="S63" s="1"/>
  <c r="AB62"/>
  <c r="X62"/>
  <c r="T62"/>
  <c r="S62" s="1"/>
  <c r="AE60"/>
  <c r="AE36" s="1"/>
  <c r="AE37" s="1"/>
  <c r="AD60"/>
  <c r="AD36" s="1"/>
  <c r="AD37" s="1"/>
  <c r="AC60"/>
  <c r="AB60" s="1"/>
  <c r="AA60"/>
  <c r="AA36" s="1"/>
  <c r="AA37" s="1"/>
  <c r="Z60"/>
  <c r="Z36" s="1"/>
  <c r="Z37" s="1"/>
  <c r="Y60"/>
  <c r="X60" s="1"/>
  <c r="W60"/>
  <c r="W36" s="1"/>
  <c r="W37" s="1"/>
  <c r="V60"/>
  <c r="V36" s="1"/>
  <c r="V37" s="1"/>
  <c r="U60"/>
  <c r="T60" s="1"/>
  <c r="AB58"/>
  <c r="X58"/>
  <c r="T58"/>
  <c r="S58"/>
  <c r="AB57"/>
  <c r="X57"/>
  <c r="T57"/>
  <c r="S57"/>
  <c r="AB56"/>
  <c r="X56"/>
  <c r="T56"/>
  <c r="S56"/>
  <c r="AB55"/>
  <c r="X55"/>
  <c r="T55"/>
  <c r="S55"/>
  <c r="AB54"/>
  <c r="X54"/>
  <c r="T54"/>
  <c r="S54"/>
  <c r="AB53"/>
  <c r="X53"/>
  <c r="T53"/>
  <c r="S53"/>
  <c r="AB52"/>
  <c r="X52"/>
  <c r="T52"/>
  <c r="S52"/>
  <c r="AB51"/>
  <c r="X51"/>
  <c r="T51"/>
  <c r="S51"/>
  <c r="AB50"/>
  <c r="X50"/>
  <c r="T50"/>
  <c r="S50"/>
  <c r="AB49"/>
  <c r="X49"/>
  <c r="T49"/>
  <c r="S49"/>
  <c r="AB48"/>
  <c r="X48"/>
  <c r="T48"/>
  <c r="S48"/>
  <c r="AB47"/>
  <c r="X47"/>
  <c r="T47"/>
  <c r="S47"/>
  <c r="AB46"/>
  <c r="X46"/>
  <c r="T46"/>
  <c r="S46"/>
  <c r="AB45"/>
  <c r="X45"/>
  <c r="T45"/>
  <c r="S45"/>
  <c r="AB44"/>
  <c r="X44"/>
  <c r="T44"/>
  <c r="S44"/>
  <c r="AB43"/>
  <c r="X43"/>
  <c r="T43"/>
  <c r="S43"/>
  <c r="AB42"/>
  <c r="X42"/>
  <c r="T42"/>
  <c r="S42"/>
  <c r="AB41"/>
  <c r="X41"/>
  <c r="T41"/>
  <c r="S41"/>
  <c r="AB40"/>
  <c r="X40"/>
  <c r="T40"/>
  <c r="S40"/>
  <c r="AB39"/>
  <c r="X39"/>
  <c r="T39"/>
  <c r="S39"/>
  <c r="AB35"/>
  <c r="X35"/>
  <c r="T35"/>
  <c r="S35" s="1"/>
  <c r="AB34"/>
  <c r="X34"/>
  <c r="T34"/>
  <c r="S34" s="1"/>
  <c r="AB33"/>
  <c r="X33"/>
  <c r="T33"/>
  <c r="S33" s="1"/>
  <c r="AB32"/>
  <c r="X32"/>
  <c r="T32"/>
  <c r="S32" s="1"/>
  <c r="AB31"/>
  <c r="X31"/>
  <c r="T31"/>
  <c r="S31" s="1"/>
  <c r="AB30"/>
  <c r="X30"/>
  <c r="T30"/>
  <c r="S30" s="1"/>
  <c r="AB29"/>
  <c r="X29"/>
  <c r="T29"/>
  <c r="S29" s="1"/>
  <c r="AB28"/>
  <c r="X28"/>
  <c r="T28"/>
  <c r="S28" s="1"/>
  <c r="AB27"/>
  <c r="X27"/>
  <c r="T27"/>
  <c r="S27" s="1"/>
  <c r="AB26"/>
  <c r="X26"/>
  <c r="T26"/>
  <c r="S26" s="1"/>
  <c r="AB25"/>
  <c r="X25"/>
  <c r="T25"/>
  <c r="S25" s="1"/>
  <c r="AB24"/>
  <c r="X24"/>
  <c r="T24"/>
  <c r="S24" s="1"/>
  <c r="AB23"/>
  <c r="X23"/>
  <c r="T23"/>
  <c r="S23" s="1"/>
  <c r="AB22"/>
  <c r="X22"/>
  <c r="T22"/>
  <c r="S22" s="1"/>
  <c r="AB21"/>
  <c r="X21"/>
  <c r="T21"/>
  <c r="S21" s="1"/>
  <c r="AB20"/>
  <c r="X20"/>
  <c r="T20"/>
  <c r="S20" s="1"/>
  <c r="AB19"/>
  <c r="X19"/>
  <c r="T19"/>
  <c r="S19" s="1"/>
  <c r="AB18"/>
  <c r="X18"/>
  <c r="T18"/>
  <c r="S18" s="1"/>
  <c r="AB17"/>
  <c r="X17"/>
  <c r="T17"/>
  <c r="S17" s="1"/>
  <c r="AB16"/>
  <c r="X16"/>
  <c r="T16"/>
  <c r="S16" s="1"/>
  <c r="AB15"/>
  <c r="X15"/>
  <c r="T15"/>
  <c r="S15" s="1"/>
  <c r="AE13"/>
  <c r="AD13"/>
  <c r="AD11" s="1"/>
  <c r="AC13"/>
  <c r="AB13" s="1"/>
  <c r="AA13"/>
  <c r="Z13"/>
  <c r="Z11" s="1"/>
  <c r="Y13"/>
  <c r="X13" s="1"/>
  <c r="W13"/>
  <c r="V13"/>
  <c r="V11" s="1"/>
  <c r="U13"/>
  <c r="T13" s="1"/>
  <c r="AE11"/>
  <c r="AA11"/>
  <c r="W11"/>
  <c r="AB10"/>
  <c r="X10"/>
  <c r="T10"/>
  <c r="S10"/>
  <c r="AB9"/>
  <c r="X9"/>
  <c r="T9"/>
  <c r="S9"/>
  <c r="AG121" i="1"/>
  <c r="AD121"/>
  <c r="AA121"/>
  <c r="Z121" s="1"/>
  <c r="AG120"/>
  <c r="AD120"/>
  <c r="AA120"/>
  <c r="Z120" s="1"/>
  <c r="AI118"/>
  <c r="AG118" s="1"/>
  <c r="AH118"/>
  <c r="AF118"/>
  <c r="AE118"/>
  <c r="AD118" s="1"/>
  <c r="AC118"/>
  <c r="AB118"/>
  <c r="AA118"/>
  <c r="AG117"/>
  <c r="AD117"/>
  <c r="AA117"/>
  <c r="Z117" s="1"/>
  <c r="AG116"/>
  <c r="AD116"/>
  <c r="AA116"/>
  <c r="Z116" s="1"/>
  <c r="AI114"/>
  <c r="AH114"/>
  <c r="AG114"/>
  <c r="AF114"/>
  <c r="AE114"/>
  <c r="AD114" s="1"/>
  <c r="AC114"/>
  <c r="AA114" s="1"/>
  <c r="Z114" s="1"/>
  <c r="AB114"/>
  <c r="AG113"/>
  <c r="AD113"/>
  <c r="AA113"/>
  <c r="Z113" s="1"/>
  <c r="AG112"/>
  <c r="AD112"/>
  <c r="AA112"/>
  <c r="Z112" s="1"/>
  <c r="AI111"/>
  <c r="AG111" s="1"/>
  <c r="AH111"/>
  <c r="AF111"/>
  <c r="AE111"/>
  <c r="AD111" s="1"/>
  <c r="AC111"/>
  <c r="AB111"/>
  <c r="AA111"/>
  <c r="Z111" s="1"/>
  <c r="AG110"/>
  <c r="AD110"/>
  <c r="AA110"/>
  <c r="Z110" s="1"/>
  <c r="AG109"/>
  <c r="AD109"/>
  <c r="AA109"/>
  <c r="Z109" s="1"/>
  <c r="AG108"/>
  <c r="AD108"/>
  <c r="AA108"/>
  <c r="Z108" s="1"/>
  <c r="AG107"/>
  <c r="AD107"/>
  <c r="AA107"/>
  <c r="Z107" s="1"/>
  <c r="AG106"/>
  <c r="AD106"/>
  <c r="AA106"/>
  <c r="Z106" s="1"/>
  <c r="AG105"/>
  <c r="AD105"/>
  <c r="AA105"/>
  <c r="Z105" s="1"/>
  <c r="AG104"/>
  <c r="AD104"/>
  <c r="AA104"/>
  <c r="Z104" s="1"/>
  <c r="AG103"/>
  <c r="AD103"/>
  <c r="AA103"/>
  <c r="Z103" s="1"/>
  <c r="AG102"/>
  <c r="AD102"/>
  <c r="AA102"/>
  <c r="Z102" s="1"/>
  <c r="AG101"/>
  <c r="AD101"/>
  <c r="AA101"/>
  <c r="Z101" s="1"/>
  <c r="AG100"/>
  <c r="AD100"/>
  <c r="AA100"/>
  <c r="Z100" s="1"/>
  <c r="AG99"/>
  <c r="AD99"/>
  <c r="AA99"/>
  <c r="Z99" s="1"/>
  <c r="AG98"/>
  <c r="AD98"/>
  <c r="AA98"/>
  <c r="Z98" s="1"/>
  <c r="AG97"/>
  <c r="AD97"/>
  <c r="AA97"/>
  <c r="Z97" s="1"/>
  <c r="AG96"/>
  <c r="AD96"/>
  <c r="AA96"/>
  <c r="Z96" s="1"/>
  <c r="AG95"/>
  <c r="AD95"/>
  <c r="AA95"/>
  <c r="Z95" s="1"/>
  <c r="AG94"/>
  <c r="AD94"/>
  <c r="AA94"/>
  <c r="Z94" s="1"/>
  <c r="AG93"/>
  <c r="AD93"/>
  <c r="AA93"/>
  <c r="Z93" s="1"/>
  <c r="AG92"/>
  <c r="AD92"/>
  <c r="AA92"/>
  <c r="Z92" s="1"/>
  <c r="AG91"/>
  <c r="AD91"/>
  <c r="AA91"/>
  <c r="Z91" s="1"/>
  <c r="AG90"/>
  <c r="AD90"/>
  <c r="AA90"/>
  <c r="Z90" s="1"/>
  <c r="AG89"/>
  <c r="AD89"/>
  <c r="AA89"/>
  <c r="Z89" s="1"/>
  <c r="AI88"/>
  <c r="AH88"/>
  <c r="AG88"/>
  <c r="AF88"/>
  <c r="AE88"/>
  <c r="AD88" s="1"/>
  <c r="AC88"/>
  <c r="AA88" s="1"/>
  <c r="Z88" s="1"/>
  <c r="AB88"/>
  <c r="AG87"/>
  <c r="AD87"/>
  <c r="AA87"/>
  <c r="Z87" s="1"/>
  <c r="AG86"/>
  <c r="AD86"/>
  <c r="AA86"/>
  <c r="Z86" s="1"/>
  <c r="AG85"/>
  <c r="AD85"/>
  <c r="AA85"/>
  <c r="Z85" s="1"/>
  <c r="AG84"/>
  <c r="AD84"/>
  <c r="AA84"/>
  <c r="Z84" s="1"/>
  <c r="AG83"/>
  <c r="AD83"/>
  <c r="AA83"/>
  <c r="Z83" s="1"/>
  <c r="AG82"/>
  <c r="AD82"/>
  <c r="AA82"/>
  <c r="Z82" s="1"/>
  <c r="AG81"/>
  <c r="AD81"/>
  <c r="AA81"/>
  <c r="Z81" s="1"/>
  <c r="AI80"/>
  <c r="AG80" s="1"/>
  <c r="AH80"/>
  <c r="AF80"/>
  <c r="AE80"/>
  <c r="AE78" s="1"/>
  <c r="AD78" s="1"/>
  <c r="AC80"/>
  <c r="AB80"/>
  <c r="AA80"/>
  <c r="AH78"/>
  <c r="AF78"/>
  <c r="AC78"/>
  <c r="AA78" s="1"/>
  <c r="AB78"/>
  <c r="AG77"/>
  <c r="AD77"/>
  <c r="AA77"/>
  <c r="Z77" s="1"/>
  <c r="AG76"/>
  <c r="AD76"/>
  <c r="AA76"/>
  <c r="Z76" s="1"/>
  <c r="AG75"/>
  <c r="AD75"/>
  <c r="AA75"/>
  <c r="Z75" s="1"/>
  <c r="AI73"/>
  <c r="AG73" s="1"/>
  <c r="AH73"/>
  <c r="AF73"/>
  <c r="AE73"/>
  <c r="AD73" s="1"/>
  <c r="AC73"/>
  <c r="AB73"/>
  <c r="AA73"/>
  <c r="AG72"/>
  <c r="AD72"/>
  <c r="AA72"/>
  <c r="Z72" s="1"/>
  <c r="AG71"/>
  <c r="AD71"/>
  <c r="AA71"/>
  <c r="Z71" s="1"/>
  <c r="AG70"/>
  <c r="AD70"/>
  <c r="AA70"/>
  <c r="Z70" s="1"/>
  <c r="AG69"/>
  <c r="AD69"/>
  <c r="AA69"/>
  <c r="Z69" s="1"/>
  <c r="AG68"/>
  <c r="AD68"/>
  <c r="AA68"/>
  <c r="Z68" s="1"/>
  <c r="AG67"/>
  <c r="AD67"/>
  <c r="AA67"/>
  <c r="Z67" s="1"/>
  <c r="AG66"/>
  <c r="AD66"/>
  <c r="AA66"/>
  <c r="Z66" s="1"/>
  <c r="AG65"/>
  <c r="AD65"/>
  <c r="AA65"/>
  <c r="Z65" s="1"/>
  <c r="AG64"/>
  <c r="AD64"/>
  <c r="AA64"/>
  <c r="Z64" s="1"/>
  <c r="AG63"/>
  <c r="AD63"/>
  <c r="AA63"/>
  <c r="Z63" s="1"/>
  <c r="AI61"/>
  <c r="AH61"/>
  <c r="AG61"/>
  <c r="AF61"/>
  <c r="AE61"/>
  <c r="AD61" s="1"/>
  <c r="AC61"/>
  <c r="AA61" s="1"/>
  <c r="AB61"/>
  <c r="AG60"/>
  <c r="AD60"/>
  <c r="AA60"/>
  <c r="Z60" s="1"/>
  <c r="AG59"/>
  <c r="AD59"/>
  <c r="AA59"/>
  <c r="Z59" s="1"/>
  <c r="AG58"/>
  <c r="AD58"/>
  <c r="AA58"/>
  <c r="Z58" s="1"/>
  <c r="AG57"/>
  <c r="AD57"/>
  <c r="AA57"/>
  <c r="Z57" s="1"/>
  <c r="AI56"/>
  <c r="AG56" s="1"/>
  <c r="AH56"/>
  <c r="AF56"/>
  <c r="AE56"/>
  <c r="AD56" s="1"/>
  <c r="AC56"/>
  <c r="AB56"/>
  <c r="AA56"/>
  <c r="AG55"/>
  <c r="AD55"/>
  <c r="AA55"/>
  <c r="Z55" s="1"/>
  <c r="AG54"/>
  <c r="AD54"/>
  <c r="AA54"/>
  <c r="Z54" s="1"/>
  <c r="AG53"/>
  <c r="AD53"/>
  <c r="AA53"/>
  <c r="Z53" s="1"/>
  <c r="AG52"/>
  <c r="AD52"/>
  <c r="AA52"/>
  <c r="Z52" s="1"/>
  <c r="AG51"/>
  <c r="AD51"/>
  <c r="AA51"/>
  <c r="Z51" s="1"/>
  <c r="AG50"/>
  <c r="AD50"/>
  <c r="AA50"/>
  <c r="Z50" s="1"/>
  <c r="AG49"/>
  <c r="AD49"/>
  <c r="AA49"/>
  <c r="Z49" s="1"/>
  <c r="AG48"/>
  <c r="AD48"/>
  <c r="AA48"/>
  <c r="Z48" s="1"/>
  <c r="AG47"/>
  <c r="AD47"/>
  <c r="AA47"/>
  <c r="Z47" s="1"/>
  <c r="AG46"/>
  <c r="AD46"/>
  <c r="AA46"/>
  <c r="Z46" s="1"/>
  <c r="AG45"/>
  <c r="AD45"/>
  <c r="AA45"/>
  <c r="Z45" s="1"/>
  <c r="AG44"/>
  <c r="AD44"/>
  <c r="AA44"/>
  <c r="Z44" s="1"/>
  <c r="AG43"/>
  <c r="AD43"/>
  <c r="AA43"/>
  <c r="Z43" s="1"/>
  <c r="AG42"/>
  <c r="AD42"/>
  <c r="AA42"/>
  <c r="Z42" s="1"/>
  <c r="AG41"/>
  <c r="AD41"/>
  <c r="AA41"/>
  <c r="Z41" s="1"/>
  <c r="AG40"/>
  <c r="AD40"/>
  <c r="AA40"/>
  <c r="Z40" s="1"/>
  <c r="AG39"/>
  <c r="AD39"/>
  <c r="AA39"/>
  <c r="Z39" s="1"/>
  <c r="AG38"/>
  <c r="AD38"/>
  <c r="AA38"/>
  <c r="Z38" s="1"/>
  <c r="AG37"/>
  <c r="AD37"/>
  <c r="AA37"/>
  <c r="Z37" s="1"/>
  <c r="AG36"/>
  <c r="AD36"/>
  <c r="AA36"/>
  <c r="Z36" s="1"/>
  <c r="AG35"/>
  <c r="AD35"/>
  <c r="AA35"/>
  <c r="Z35" s="1"/>
  <c r="AG34"/>
  <c r="AD34"/>
  <c r="AA34"/>
  <c r="Z34" s="1"/>
  <c r="AG33"/>
  <c r="AD33"/>
  <c r="AA33"/>
  <c r="Z33" s="1"/>
  <c r="AG32"/>
  <c r="AD32"/>
  <c r="AA32"/>
  <c r="Z32" s="1"/>
  <c r="AG31"/>
  <c r="AD31"/>
  <c r="AA31"/>
  <c r="Z31" s="1"/>
  <c r="AG30"/>
  <c r="AD30"/>
  <c r="AA30"/>
  <c r="Z30" s="1"/>
  <c r="AG29"/>
  <c r="AD29"/>
  <c r="AA29"/>
  <c r="Z29" s="1"/>
  <c r="AI27"/>
  <c r="AH27"/>
  <c r="AG27"/>
  <c r="AF27"/>
  <c r="AE27"/>
  <c r="AD27" s="1"/>
  <c r="AC27"/>
  <c r="AA27" s="1"/>
  <c r="Z27" s="1"/>
  <c r="AB27"/>
  <c r="AI25"/>
  <c r="AG25" s="1"/>
  <c r="AH25"/>
  <c r="AF25"/>
  <c r="AE25"/>
  <c r="AE23" s="1"/>
  <c r="AB25"/>
  <c r="AH23"/>
  <c r="AF23"/>
  <c r="AB23"/>
  <c r="AH21"/>
  <c r="AF21"/>
  <c r="AB21"/>
  <c r="AG20"/>
  <c r="AD20"/>
  <c r="AA20"/>
  <c r="Z20" s="1"/>
  <c r="AG19"/>
  <c r="AD19"/>
  <c r="AA19"/>
  <c r="Z19" s="1"/>
  <c r="AG18"/>
  <c r="AD18"/>
  <c r="AA18"/>
  <c r="Z18" s="1"/>
  <c r="AG17"/>
  <c r="AD17"/>
  <c r="AA17"/>
  <c r="Z17" s="1"/>
  <c r="AG16"/>
  <c r="AD16"/>
  <c r="AA16"/>
  <c r="Z16" s="1"/>
  <c r="AG15"/>
  <c r="AD15"/>
  <c r="AA15"/>
  <c r="Z15" s="1"/>
  <c r="AI13"/>
  <c r="AH13"/>
  <c r="AG13"/>
  <c r="AF13"/>
  <c r="AE13"/>
  <c r="AD13" s="1"/>
  <c r="AC13"/>
  <c r="AA13" s="1"/>
  <c r="Z13" s="1"/>
  <c r="AB13"/>
  <c r="AI11"/>
  <c r="AG11" s="1"/>
  <c r="AH11"/>
  <c r="AF11"/>
  <c r="AE11"/>
  <c r="AB11"/>
  <c r="AH10"/>
  <c r="AF10"/>
  <c r="AB10"/>
  <c r="AG9"/>
  <c r="AD9"/>
  <c r="AA9"/>
  <c r="Z9" s="1"/>
  <c r="W121"/>
  <c r="T121"/>
  <c r="Q121"/>
  <c r="P121" s="1"/>
  <c r="W120"/>
  <c r="T120"/>
  <c r="Q120"/>
  <c r="P120" s="1"/>
  <c r="Y118"/>
  <c r="W118" s="1"/>
  <c r="X118"/>
  <c r="V118"/>
  <c r="U118"/>
  <c r="T118" s="1"/>
  <c r="S118"/>
  <c r="R118"/>
  <c r="Q118"/>
  <c r="P118" s="1"/>
  <c r="W117"/>
  <c r="T117"/>
  <c r="Q117"/>
  <c r="P117" s="1"/>
  <c r="W116"/>
  <c r="T116"/>
  <c r="Q116"/>
  <c r="P116" s="1"/>
  <c r="Y114"/>
  <c r="X114"/>
  <c r="W114"/>
  <c r="V114"/>
  <c r="U114"/>
  <c r="T114" s="1"/>
  <c r="S114"/>
  <c r="Q114" s="1"/>
  <c r="P114" s="1"/>
  <c r="R114"/>
  <c r="W113"/>
  <c r="T113"/>
  <c r="Q113"/>
  <c r="P113" s="1"/>
  <c r="W112"/>
  <c r="T112"/>
  <c r="Q112"/>
  <c r="P112" s="1"/>
  <c r="Y111"/>
  <c r="W111" s="1"/>
  <c r="X111"/>
  <c r="V111"/>
  <c r="U111"/>
  <c r="T111" s="1"/>
  <c r="S111"/>
  <c r="R111"/>
  <c r="Q111"/>
  <c r="W110"/>
  <c r="T110"/>
  <c r="Q110"/>
  <c r="P110" s="1"/>
  <c r="W109"/>
  <c r="T109"/>
  <c r="Q109"/>
  <c r="P109" s="1"/>
  <c r="W108"/>
  <c r="T108"/>
  <c r="Q108"/>
  <c r="P108" s="1"/>
  <c r="W107"/>
  <c r="T107"/>
  <c r="Q107"/>
  <c r="P107" s="1"/>
  <c r="W106"/>
  <c r="T106"/>
  <c r="Q106"/>
  <c r="P106" s="1"/>
  <c r="W105"/>
  <c r="T105"/>
  <c r="Q105"/>
  <c r="P105" s="1"/>
  <c r="W104"/>
  <c r="T104"/>
  <c r="Q104"/>
  <c r="P104" s="1"/>
  <c r="W103"/>
  <c r="T103"/>
  <c r="Q103"/>
  <c r="P103" s="1"/>
  <c r="W102"/>
  <c r="T102"/>
  <c r="Q102"/>
  <c r="P102" s="1"/>
  <c r="W101"/>
  <c r="T101"/>
  <c r="Q101"/>
  <c r="P101" s="1"/>
  <c r="W100"/>
  <c r="T100"/>
  <c r="Q100"/>
  <c r="P100" s="1"/>
  <c r="W99"/>
  <c r="T99"/>
  <c r="Q99"/>
  <c r="P99" s="1"/>
  <c r="W98"/>
  <c r="T98"/>
  <c r="Q98"/>
  <c r="P98" s="1"/>
  <c r="W97"/>
  <c r="T97"/>
  <c r="Q97"/>
  <c r="P97" s="1"/>
  <c r="W96"/>
  <c r="T96"/>
  <c r="Q96"/>
  <c r="P96" s="1"/>
  <c r="W95"/>
  <c r="T95"/>
  <c r="Q95"/>
  <c r="P95" s="1"/>
  <c r="W94"/>
  <c r="T94"/>
  <c r="Q94"/>
  <c r="P94" s="1"/>
  <c r="W93"/>
  <c r="T93"/>
  <c r="Q93"/>
  <c r="P93" s="1"/>
  <c r="W92"/>
  <c r="T92"/>
  <c r="Q92"/>
  <c r="P92" s="1"/>
  <c r="W91"/>
  <c r="T91"/>
  <c r="Q91"/>
  <c r="P91" s="1"/>
  <c r="W90"/>
  <c r="T90"/>
  <c r="Q90"/>
  <c r="P90" s="1"/>
  <c r="W89"/>
  <c r="T89"/>
  <c r="Q89"/>
  <c r="P89" s="1"/>
  <c r="Y88"/>
  <c r="W88" s="1"/>
  <c r="X88"/>
  <c r="V88"/>
  <c r="U88"/>
  <c r="T88" s="1"/>
  <c r="S88"/>
  <c r="R88"/>
  <c r="Q88"/>
  <c r="W87"/>
  <c r="T87"/>
  <c r="Q87"/>
  <c r="P87" s="1"/>
  <c r="W86"/>
  <c r="T86"/>
  <c r="Q86"/>
  <c r="P86" s="1"/>
  <c r="W85"/>
  <c r="T85"/>
  <c r="Q85"/>
  <c r="P85" s="1"/>
  <c r="W84"/>
  <c r="T84"/>
  <c r="Q84"/>
  <c r="P84" s="1"/>
  <c r="W83"/>
  <c r="T83"/>
  <c r="Q83"/>
  <c r="P83" s="1"/>
  <c r="W82"/>
  <c r="T82"/>
  <c r="Q82"/>
  <c r="P82" s="1"/>
  <c r="W81"/>
  <c r="T81"/>
  <c r="Q81"/>
  <c r="P81" s="1"/>
  <c r="Y80"/>
  <c r="X80"/>
  <c r="W80"/>
  <c r="V80"/>
  <c r="U80"/>
  <c r="T80" s="1"/>
  <c r="S80"/>
  <c r="Q80" s="1"/>
  <c r="P80" s="1"/>
  <c r="R80"/>
  <c r="Y78"/>
  <c r="W78" s="1"/>
  <c r="X78"/>
  <c r="V78"/>
  <c r="U78"/>
  <c r="T78" s="1"/>
  <c r="R78"/>
  <c r="W77"/>
  <c r="T77"/>
  <c r="Q77"/>
  <c r="P77" s="1"/>
  <c r="W76"/>
  <c r="T76"/>
  <c r="Q76"/>
  <c r="P76" s="1"/>
  <c r="W75"/>
  <c r="T75"/>
  <c r="Q75"/>
  <c r="P75" s="1"/>
  <c r="Y73"/>
  <c r="X73"/>
  <c r="W73"/>
  <c r="V73"/>
  <c r="U73"/>
  <c r="T73" s="1"/>
  <c r="S73"/>
  <c r="Q73" s="1"/>
  <c r="R73"/>
  <c r="W72"/>
  <c r="T72"/>
  <c r="Q72"/>
  <c r="P72" s="1"/>
  <c r="W71"/>
  <c r="T71"/>
  <c r="Q71"/>
  <c r="P71" s="1"/>
  <c r="W70"/>
  <c r="T70"/>
  <c r="Q70"/>
  <c r="P70" s="1"/>
  <c r="W69"/>
  <c r="T69"/>
  <c r="Q69"/>
  <c r="P69" s="1"/>
  <c r="W68"/>
  <c r="T68"/>
  <c r="Q68"/>
  <c r="P68" s="1"/>
  <c r="W67"/>
  <c r="T67"/>
  <c r="Q67"/>
  <c r="P67" s="1"/>
  <c r="W66"/>
  <c r="T66"/>
  <c r="Q66"/>
  <c r="P66" s="1"/>
  <c r="W65"/>
  <c r="T65"/>
  <c r="Q65"/>
  <c r="P65" s="1"/>
  <c r="W64"/>
  <c r="T64"/>
  <c r="Q64"/>
  <c r="P64" s="1"/>
  <c r="W63"/>
  <c r="T63"/>
  <c r="Q63"/>
  <c r="P63" s="1"/>
  <c r="Y61"/>
  <c r="W61" s="1"/>
  <c r="X61"/>
  <c r="V61"/>
  <c r="U61"/>
  <c r="T61" s="1"/>
  <c r="S61"/>
  <c r="R61"/>
  <c r="Q61"/>
  <c r="W60"/>
  <c r="T60"/>
  <c r="Q60"/>
  <c r="P60" s="1"/>
  <c r="W59"/>
  <c r="T59"/>
  <c r="Q59"/>
  <c r="P59" s="1"/>
  <c r="W58"/>
  <c r="T58"/>
  <c r="Q58"/>
  <c r="P58" s="1"/>
  <c r="W57"/>
  <c r="T57"/>
  <c r="Q57"/>
  <c r="P57" s="1"/>
  <c r="Y56"/>
  <c r="X56"/>
  <c r="W56"/>
  <c r="V56"/>
  <c r="U56"/>
  <c r="T56" s="1"/>
  <c r="S56"/>
  <c r="Q56" s="1"/>
  <c r="R56"/>
  <c r="W55"/>
  <c r="T55"/>
  <c r="Q55"/>
  <c r="P55" s="1"/>
  <c r="W54"/>
  <c r="T54"/>
  <c r="Q54"/>
  <c r="P54" s="1"/>
  <c r="W53"/>
  <c r="T53"/>
  <c r="Q53"/>
  <c r="P53" s="1"/>
  <c r="W52"/>
  <c r="T52"/>
  <c r="Q52"/>
  <c r="P52" s="1"/>
  <c r="W51"/>
  <c r="T51"/>
  <c r="Q51"/>
  <c r="P51" s="1"/>
  <c r="W50"/>
  <c r="T50"/>
  <c r="Q50"/>
  <c r="P50" s="1"/>
  <c r="W49"/>
  <c r="T49"/>
  <c r="Q49"/>
  <c r="P49" s="1"/>
  <c r="W48"/>
  <c r="T48"/>
  <c r="Q48"/>
  <c r="P48" s="1"/>
  <c r="W47"/>
  <c r="T47"/>
  <c r="Q47"/>
  <c r="P47" s="1"/>
  <c r="W46"/>
  <c r="T46"/>
  <c r="Q46"/>
  <c r="P46" s="1"/>
  <c r="W45"/>
  <c r="T45"/>
  <c r="Q45"/>
  <c r="P45" s="1"/>
  <c r="W44"/>
  <c r="T44"/>
  <c r="Q44"/>
  <c r="P44" s="1"/>
  <c r="W43"/>
  <c r="T43"/>
  <c r="Q43"/>
  <c r="P43" s="1"/>
  <c r="W42"/>
  <c r="T42"/>
  <c r="Q42"/>
  <c r="P42" s="1"/>
  <c r="W41"/>
  <c r="T41"/>
  <c r="Q41"/>
  <c r="P41" s="1"/>
  <c r="W40"/>
  <c r="T40"/>
  <c r="Q40"/>
  <c r="P40" s="1"/>
  <c r="W39"/>
  <c r="T39"/>
  <c r="Q39"/>
  <c r="P39" s="1"/>
  <c r="W38"/>
  <c r="T38"/>
  <c r="Q38"/>
  <c r="P38" s="1"/>
  <c r="W37"/>
  <c r="T37"/>
  <c r="Q37"/>
  <c r="P37" s="1"/>
  <c r="W36"/>
  <c r="T36"/>
  <c r="Q36"/>
  <c r="P36" s="1"/>
  <c r="W35"/>
  <c r="T35"/>
  <c r="Q35"/>
  <c r="P35" s="1"/>
  <c r="W34"/>
  <c r="T34"/>
  <c r="Q34"/>
  <c r="P34" s="1"/>
  <c r="W33"/>
  <c r="T33"/>
  <c r="Q33"/>
  <c r="P33" s="1"/>
  <c r="W32"/>
  <c r="T32"/>
  <c r="Q32"/>
  <c r="P32" s="1"/>
  <c r="W31"/>
  <c r="T31"/>
  <c r="Q31"/>
  <c r="P31" s="1"/>
  <c r="W30"/>
  <c r="T30"/>
  <c r="Q30"/>
  <c r="P30" s="1"/>
  <c r="W29"/>
  <c r="T29"/>
  <c r="Q29"/>
  <c r="P29" s="1"/>
  <c r="Y27"/>
  <c r="W27" s="1"/>
  <c r="X27"/>
  <c r="V27"/>
  <c r="U27"/>
  <c r="T27" s="1"/>
  <c r="S27"/>
  <c r="R27"/>
  <c r="Q27"/>
  <c r="X25"/>
  <c r="V25"/>
  <c r="S25"/>
  <c r="Q25" s="1"/>
  <c r="R25"/>
  <c r="X23"/>
  <c r="V23"/>
  <c r="R23"/>
  <c r="X21"/>
  <c r="V21"/>
  <c r="R21"/>
  <c r="W20"/>
  <c r="T20"/>
  <c r="Q20"/>
  <c r="P20" s="1"/>
  <c r="W19"/>
  <c r="T19"/>
  <c r="Q19"/>
  <c r="P19" s="1"/>
  <c r="W18"/>
  <c r="T18"/>
  <c r="Q18"/>
  <c r="P18" s="1"/>
  <c r="W17"/>
  <c r="T17"/>
  <c r="Q17"/>
  <c r="P17" s="1"/>
  <c r="W16"/>
  <c r="T16"/>
  <c r="Q16"/>
  <c r="P16" s="1"/>
  <c r="W15"/>
  <c r="T15"/>
  <c r="Q15"/>
  <c r="P15" s="1"/>
  <c r="Y13"/>
  <c r="W13" s="1"/>
  <c r="X13"/>
  <c r="V13"/>
  <c r="U13"/>
  <c r="T13" s="1"/>
  <c r="S13"/>
  <c r="R13"/>
  <c r="Q13"/>
  <c r="X11"/>
  <c r="V11"/>
  <c r="S11"/>
  <c r="Q11" s="1"/>
  <c r="R11"/>
  <c r="X10"/>
  <c r="V10"/>
  <c r="R10"/>
  <c r="W9"/>
  <c r="T9"/>
  <c r="Q9"/>
  <c r="P9" s="1"/>
  <c r="P60" i="6"/>
  <c r="P59"/>
  <c r="P58"/>
  <c r="P57"/>
  <c r="P56"/>
  <c r="T55"/>
  <c r="S55"/>
  <c r="R55"/>
  <c r="Q55"/>
  <c r="P55" s="1"/>
  <c r="P54"/>
  <c r="P53"/>
  <c r="T52"/>
  <c r="S52"/>
  <c r="R52"/>
  <c r="Q52"/>
  <c r="P52"/>
  <c r="P51"/>
  <c r="P50"/>
  <c r="P49"/>
  <c r="P48"/>
  <c r="P47"/>
  <c r="P46"/>
  <c r="P45"/>
  <c r="T44"/>
  <c r="S44"/>
  <c r="R44"/>
  <c r="Q44"/>
  <c r="P44"/>
  <c r="P43"/>
  <c r="P42"/>
  <c r="P41"/>
  <c r="P40"/>
  <c r="P39"/>
  <c r="P38"/>
  <c r="T37"/>
  <c r="S37"/>
  <c r="R37"/>
  <c r="Q37"/>
  <c r="P37" s="1"/>
  <c r="P36"/>
  <c r="T35"/>
  <c r="S35"/>
  <c r="S34" s="1"/>
  <c r="R35"/>
  <c r="Q35"/>
  <c r="P35" s="1"/>
  <c r="T34"/>
  <c r="R34"/>
  <c r="P33"/>
  <c r="P32"/>
  <c r="P31"/>
  <c r="P30"/>
  <c r="P29"/>
  <c r="P28"/>
  <c r="T27"/>
  <c r="S27"/>
  <c r="S25" s="1"/>
  <c r="R27"/>
  <c r="Q27"/>
  <c r="P27" s="1"/>
  <c r="T25"/>
  <c r="R25"/>
  <c r="P24"/>
  <c r="P23"/>
  <c r="P22"/>
  <c r="P21"/>
  <c r="P20"/>
  <c r="T19"/>
  <c r="S19"/>
  <c r="R19"/>
  <c r="Q19"/>
  <c r="P19"/>
  <c r="P18"/>
  <c r="P17"/>
  <c r="P16"/>
  <c r="P15"/>
  <c r="P14"/>
  <c r="T13"/>
  <c r="T9" s="1"/>
  <c r="S13"/>
  <c r="R13"/>
  <c r="R9" s="1"/>
  <c r="Q13"/>
  <c r="P12"/>
  <c r="P11"/>
  <c r="S9"/>
  <c r="Q9"/>
  <c r="P8"/>
  <c r="P7"/>
  <c r="K60"/>
  <c r="K59"/>
  <c r="K58"/>
  <c r="K57"/>
  <c r="K56"/>
  <c r="O55"/>
  <c r="N55"/>
  <c r="M55"/>
  <c r="K55" s="1"/>
  <c r="L55"/>
  <c r="K54"/>
  <c r="K53"/>
  <c r="O52"/>
  <c r="N52"/>
  <c r="M52"/>
  <c r="L52"/>
  <c r="K52" s="1"/>
  <c r="K51"/>
  <c r="K50"/>
  <c r="K49"/>
  <c r="K48"/>
  <c r="K47"/>
  <c r="K46"/>
  <c r="K45"/>
  <c r="O44"/>
  <c r="N44"/>
  <c r="M44"/>
  <c r="L44"/>
  <c r="L25" s="1"/>
  <c r="K43"/>
  <c r="K42"/>
  <c r="K41"/>
  <c r="K40"/>
  <c r="K39"/>
  <c r="K38"/>
  <c r="O37"/>
  <c r="N37"/>
  <c r="M37"/>
  <c r="L37"/>
  <c r="K37"/>
  <c r="K36"/>
  <c r="O35"/>
  <c r="O34" s="1"/>
  <c r="N35"/>
  <c r="M35"/>
  <c r="K35" s="1"/>
  <c r="L35"/>
  <c r="N34"/>
  <c r="L34"/>
  <c r="K33"/>
  <c r="K32"/>
  <c r="K31"/>
  <c r="K30"/>
  <c r="K29"/>
  <c r="K28"/>
  <c r="O27"/>
  <c r="O25" s="1"/>
  <c r="N27"/>
  <c r="M27"/>
  <c r="K27" s="1"/>
  <c r="L27"/>
  <c r="N25"/>
  <c r="K24"/>
  <c r="K23"/>
  <c r="K22"/>
  <c r="K21"/>
  <c r="K20"/>
  <c r="O19"/>
  <c r="N19"/>
  <c r="M19"/>
  <c r="L19"/>
  <c r="K19" s="1"/>
  <c r="K18"/>
  <c r="K17"/>
  <c r="K16"/>
  <c r="K15"/>
  <c r="K14"/>
  <c r="O13"/>
  <c r="N13"/>
  <c r="N9" s="1"/>
  <c r="M13"/>
  <c r="L13"/>
  <c r="K13" s="1"/>
  <c r="K12"/>
  <c r="K11"/>
  <c r="O9"/>
  <c r="M9"/>
  <c r="K8"/>
  <c r="K7"/>
  <c r="G82" i="31"/>
  <c r="K82"/>
  <c r="J82"/>
  <c r="I82"/>
  <c r="H114"/>
  <c r="F114"/>
  <c r="H113"/>
  <c r="F113" s="1"/>
  <c r="R76" i="33"/>
  <c r="Q76"/>
  <c r="P76"/>
  <c r="N76"/>
  <c r="M76"/>
  <c r="L76"/>
  <c r="J76"/>
  <c r="I76"/>
  <c r="H76"/>
  <c r="O108"/>
  <c r="K108"/>
  <c r="G108"/>
  <c r="F108" s="1"/>
  <c r="O107"/>
  <c r="K107"/>
  <c r="G107"/>
  <c r="F107" s="1"/>
  <c r="O78" i="1"/>
  <c r="N78"/>
  <c r="L78"/>
  <c r="K78"/>
  <c r="I78"/>
  <c r="H78"/>
  <c r="M110"/>
  <c r="J110"/>
  <c r="G110"/>
  <c r="F110" s="1"/>
  <c r="M109"/>
  <c r="J109"/>
  <c r="G109"/>
  <c r="F109" s="1"/>
  <c r="H44" i="6"/>
  <c r="I44"/>
  <c r="J44"/>
  <c r="G44"/>
  <c r="F49"/>
  <c r="E11" i="34"/>
  <c r="C11"/>
  <c r="AB9" i="5" l="1"/>
  <c r="AA14"/>
  <c r="Z14" s="1"/>
  <c r="AD14"/>
  <c r="AG9"/>
  <c r="AG10" s="1"/>
  <c r="AE10"/>
  <c r="AA16"/>
  <c r="Z16" s="1"/>
  <c r="AF14"/>
  <c r="AF9" s="1"/>
  <c r="AF10" s="1"/>
  <c r="P19"/>
  <c r="Q9"/>
  <c r="T9"/>
  <c r="T10" s="1"/>
  <c r="R33" i="31"/>
  <c r="R92"/>
  <c r="R122"/>
  <c r="W27"/>
  <c r="W10" s="1"/>
  <c r="R65"/>
  <c r="R118"/>
  <c r="R22"/>
  <c r="U29"/>
  <c r="S31"/>
  <c r="S82"/>
  <c r="R82" s="1"/>
  <c r="V11"/>
  <c r="V10" s="1"/>
  <c r="V31"/>
  <c r="V29" s="1"/>
  <c r="V27" s="1"/>
  <c r="L22"/>
  <c r="N82"/>
  <c r="L92"/>
  <c r="L122"/>
  <c r="M29"/>
  <c r="L14"/>
  <c r="P10"/>
  <c r="N31"/>
  <c r="L31" s="1"/>
  <c r="L62"/>
  <c r="L118"/>
  <c r="N11"/>
  <c r="L33"/>
  <c r="M11"/>
  <c r="O29"/>
  <c r="M82"/>
  <c r="L82" s="1"/>
  <c r="AF13" i="33"/>
  <c r="AK11"/>
  <c r="AF60"/>
  <c r="AR36"/>
  <c r="AR37" s="1"/>
  <c r="AF109"/>
  <c r="AM36"/>
  <c r="AM37" s="1"/>
  <c r="AI11"/>
  <c r="AG11" s="1"/>
  <c r="AF11" s="1"/>
  <c r="AM11"/>
  <c r="AQ11"/>
  <c r="AO11" s="1"/>
  <c r="AO86"/>
  <c r="AF86" s="1"/>
  <c r="AI76"/>
  <c r="AI36" s="1"/>
  <c r="AI37" s="1"/>
  <c r="AM76"/>
  <c r="AH76"/>
  <c r="AL76"/>
  <c r="AP76"/>
  <c r="S13"/>
  <c r="S60"/>
  <c r="S67"/>
  <c r="S73"/>
  <c r="S78"/>
  <c r="S116"/>
  <c r="U11"/>
  <c r="T11" s="1"/>
  <c r="Y11"/>
  <c r="X11" s="1"/>
  <c r="AC11"/>
  <c r="AB11" s="1"/>
  <c r="U76"/>
  <c r="Y76"/>
  <c r="AC76"/>
  <c r="Z118" i="1"/>
  <c r="AD23"/>
  <c r="AE21"/>
  <c r="AD21" s="1"/>
  <c r="Z56"/>
  <c r="Z61"/>
  <c r="Z73"/>
  <c r="Z80"/>
  <c r="AD11"/>
  <c r="AD25"/>
  <c r="AD80"/>
  <c r="AC11"/>
  <c r="AI23"/>
  <c r="AC25"/>
  <c r="AI78"/>
  <c r="AG78" s="1"/>
  <c r="Z78" s="1"/>
  <c r="P27"/>
  <c r="P61"/>
  <c r="P111"/>
  <c r="P13"/>
  <c r="P56"/>
  <c r="P73"/>
  <c r="P88"/>
  <c r="U11"/>
  <c r="Y11"/>
  <c r="S23"/>
  <c r="U25"/>
  <c r="Y25"/>
  <c r="S78"/>
  <c r="Q78" s="1"/>
  <c r="P78" s="1"/>
  <c r="P9" i="6"/>
  <c r="Q25"/>
  <c r="P25" s="1"/>
  <c r="Q34"/>
  <c r="P34" s="1"/>
  <c r="P13"/>
  <c r="L9"/>
  <c r="K9" s="1"/>
  <c r="M34"/>
  <c r="M25" s="1"/>
  <c r="K25" s="1"/>
  <c r="K44"/>
  <c r="G11" i="34"/>
  <c r="I11"/>
  <c r="H11"/>
  <c r="AB10" i="5" l="1"/>
  <c r="AA9"/>
  <c r="AD9"/>
  <c r="AD10" s="1"/>
  <c r="Q10"/>
  <c r="P9"/>
  <c r="P10" s="1"/>
  <c r="R31" i="31"/>
  <c r="S29"/>
  <c r="T11"/>
  <c r="R11" s="1"/>
  <c r="T29"/>
  <c r="U27"/>
  <c r="T31"/>
  <c r="L11"/>
  <c r="M27"/>
  <c r="M10" s="1"/>
  <c r="N29"/>
  <c r="L29" s="1"/>
  <c r="O27"/>
  <c r="AG76" i="33"/>
  <c r="AH36"/>
  <c r="AK76"/>
  <c r="AL36"/>
  <c r="AO76"/>
  <c r="AP36"/>
  <c r="U36"/>
  <c r="T76"/>
  <c r="S76" s="1"/>
  <c r="X76"/>
  <c r="Y36"/>
  <c r="S11"/>
  <c r="AB76"/>
  <c r="AC36"/>
  <c r="AA11" i="1"/>
  <c r="Z11" s="1"/>
  <c r="AE10"/>
  <c r="AD10" s="1"/>
  <c r="AG23"/>
  <c r="AI21"/>
  <c r="AA25"/>
  <c r="Z25" s="1"/>
  <c r="AC23"/>
  <c r="U23"/>
  <c r="T25"/>
  <c r="Q23"/>
  <c r="S21"/>
  <c r="W25"/>
  <c r="Y23"/>
  <c r="T11"/>
  <c r="W11"/>
  <c r="K34" i="6"/>
  <c r="Q47" i="15"/>
  <c r="P47"/>
  <c r="F47"/>
  <c r="G47"/>
  <c r="H47"/>
  <c r="I47"/>
  <c r="J47"/>
  <c r="K47"/>
  <c r="L47"/>
  <c r="M47"/>
  <c r="N47"/>
  <c r="O47"/>
  <c r="E47"/>
  <c r="Q46"/>
  <c r="Q45"/>
  <c r="Q44"/>
  <c r="Q42"/>
  <c r="O37" i="29"/>
  <c r="O36"/>
  <c r="O35"/>
  <c r="O34"/>
  <c r="O33"/>
  <c r="O31"/>
  <c r="O30"/>
  <c r="O28"/>
  <c r="O27"/>
  <c r="O24"/>
  <c r="O23"/>
  <c r="O22"/>
  <c r="O21"/>
  <c r="O20"/>
  <c r="O19"/>
  <c r="O18"/>
  <c r="O17"/>
  <c r="O15"/>
  <c r="O14"/>
  <c r="O13"/>
  <c r="O12"/>
  <c r="O11"/>
  <c r="O10"/>
  <c r="O9"/>
  <c r="J38"/>
  <c r="J32"/>
  <c r="J29"/>
  <c r="J39" s="1"/>
  <c r="J40" s="1"/>
  <c r="J26"/>
  <c r="J16"/>
  <c r="O11" i="33"/>
  <c r="K11"/>
  <c r="G11"/>
  <c r="O60"/>
  <c r="K60"/>
  <c r="G60"/>
  <c r="G72"/>
  <c r="K72"/>
  <c r="O72"/>
  <c r="O73"/>
  <c r="K73"/>
  <c r="G73"/>
  <c r="O76"/>
  <c r="K76"/>
  <c r="G76"/>
  <c r="O78"/>
  <c r="K78"/>
  <c r="G78"/>
  <c r="O86"/>
  <c r="K86"/>
  <c r="G86"/>
  <c r="O109"/>
  <c r="K109"/>
  <c r="G109"/>
  <c r="O112"/>
  <c r="K112"/>
  <c r="G112"/>
  <c r="O116"/>
  <c r="K116"/>
  <c r="G116"/>
  <c r="O119"/>
  <c r="K119"/>
  <c r="G119"/>
  <c r="O118"/>
  <c r="K118"/>
  <c r="G118"/>
  <c r="F118" s="1"/>
  <c r="O115"/>
  <c r="K115"/>
  <c r="G115"/>
  <c r="O114"/>
  <c r="K114"/>
  <c r="F114" s="1"/>
  <c r="G114"/>
  <c r="O111"/>
  <c r="K111"/>
  <c r="G111"/>
  <c r="O110"/>
  <c r="K110"/>
  <c r="G110"/>
  <c r="O106"/>
  <c r="K106"/>
  <c r="G106"/>
  <c r="O105"/>
  <c r="K105"/>
  <c r="G105"/>
  <c r="O104"/>
  <c r="K104"/>
  <c r="G104"/>
  <c r="O103"/>
  <c r="K103"/>
  <c r="G103"/>
  <c r="O102"/>
  <c r="F102" s="1"/>
  <c r="K102"/>
  <c r="G102"/>
  <c r="O101"/>
  <c r="K101"/>
  <c r="G101"/>
  <c r="O100"/>
  <c r="K100"/>
  <c r="G100"/>
  <c r="O99"/>
  <c r="K99"/>
  <c r="G99"/>
  <c r="O98"/>
  <c r="K98"/>
  <c r="G98"/>
  <c r="O97"/>
  <c r="K97"/>
  <c r="G97"/>
  <c r="O96"/>
  <c r="K96"/>
  <c r="G96"/>
  <c r="O95"/>
  <c r="K95"/>
  <c r="G95"/>
  <c r="O94"/>
  <c r="K94"/>
  <c r="F94" s="1"/>
  <c r="G94"/>
  <c r="O93"/>
  <c r="K93"/>
  <c r="G93"/>
  <c r="O92"/>
  <c r="K92"/>
  <c r="G92"/>
  <c r="O91"/>
  <c r="K91"/>
  <c r="G91"/>
  <c r="O90"/>
  <c r="K90"/>
  <c r="F90" s="1"/>
  <c r="G90"/>
  <c r="O89"/>
  <c r="K89"/>
  <c r="G89"/>
  <c r="O88"/>
  <c r="K88"/>
  <c r="G88"/>
  <c r="O87"/>
  <c r="K87"/>
  <c r="G87"/>
  <c r="O85"/>
  <c r="K85"/>
  <c r="G85"/>
  <c r="O84"/>
  <c r="K84"/>
  <c r="G84"/>
  <c r="O83"/>
  <c r="K83"/>
  <c r="G83"/>
  <c r="O82"/>
  <c r="K82"/>
  <c r="G82"/>
  <c r="O81"/>
  <c r="K81"/>
  <c r="G81"/>
  <c r="O80"/>
  <c r="K80"/>
  <c r="G80"/>
  <c r="O79"/>
  <c r="K79"/>
  <c r="G79"/>
  <c r="O75"/>
  <c r="K75"/>
  <c r="G75"/>
  <c r="O71"/>
  <c r="K71"/>
  <c r="G71"/>
  <c r="O70"/>
  <c r="K70"/>
  <c r="F70" s="1"/>
  <c r="G70"/>
  <c r="O69"/>
  <c r="K69"/>
  <c r="G69"/>
  <c r="O68"/>
  <c r="K68"/>
  <c r="G68"/>
  <c r="O66"/>
  <c r="K66"/>
  <c r="G66"/>
  <c r="O65"/>
  <c r="K65"/>
  <c r="G65"/>
  <c r="O64"/>
  <c r="K64"/>
  <c r="G64"/>
  <c r="O63"/>
  <c r="K63"/>
  <c r="F63" s="1"/>
  <c r="G63"/>
  <c r="O62"/>
  <c r="K62"/>
  <c r="G62"/>
  <c r="O58"/>
  <c r="F58" s="1"/>
  <c r="K58"/>
  <c r="G58"/>
  <c r="O57"/>
  <c r="K57"/>
  <c r="G57"/>
  <c r="O56"/>
  <c r="K56"/>
  <c r="G56"/>
  <c r="O55"/>
  <c r="K55"/>
  <c r="G55"/>
  <c r="O54"/>
  <c r="K54"/>
  <c r="F54" s="1"/>
  <c r="G54"/>
  <c r="O53"/>
  <c r="K53"/>
  <c r="G53"/>
  <c r="F53" s="1"/>
  <c r="O52"/>
  <c r="K52"/>
  <c r="G52"/>
  <c r="O51"/>
  <c r="K51"/>
  <c r="G51"/>
  <c r="O50"/>
  <c r="K50"/>
  <c r="G50"/>
  <c r="O49"/>
  <c r="K49"/>
  <c r="G49"/>
  <c r="O48"/>
  <c r="K48"/>
  <c r="G48"/>
  <c r="O47"/>
  <c r="K47"/>
  <c r="G47"/>
  <c r="O46"/>
  <c r="K46"/>
  <c r="G46"/>
  <c r="O45"/>
  <c r="K45"/>
  <c r="G45"/>
  <c r="O44"/>
  <c r="K44"/>
  <c r="G44"/>
  <c r="O43"/>
  <c r="K43"/>
  <c r="G43"/>
  <c r="O42"/>
  <c r="K42"/>
  <c r="G42"/>
  <c r="O41"/>
  <c r="K41"/>
  <c r="F41" s="1"/>
  <c r="G41"/>
  <c r="O40"/>
  <c r="K40"/>
  <c r="G40"/>
  <c r="O39"/>
  <c r="K39"/>
  <c r="G39"/>
  <c r="O35"/>
  <c r="K35"/>
  <c r="G35"/>
  <c r="O34"/>
  <c r="K34"/>
  <c r="G34"/>
  <c r="F34" s="1"/>
  <c r="O33"/>
  <c r="K33"/>
  <c r="G33"/>
  <c r="O32"/>
  <c r="K32"/>
  <c r="G32"/>
  <c r="O31"/>
  <c r="K31"/>
  <c r="G31"/>
  <c r="O30"/>
  <c r="K30"/>
  <c r="G30"/>
  <c r="F30" s="1"/>
  <c r="O29"/>
  <c r="K29"/>
  <c r="G29"/>
  <c r="O28"/>
  <c r="K28"/>
  <c r="G28"/>
  <c r="O27"/>
  <c r="K27"/>
  <c r="G27"/>
  <c r="O26"/>
  <c r="K26"/>
  <c r="G26"/>
  <c r="O25"/>
  <c r="K25"/>
  <c r="G25"/>
  <c r="O24"/>
  <c r="K24"/>
  <c r="G24"/>
  <c r="O23"/>
  <c r="K23"/>
  <c r="G23"/>
  <c r="O22"/>
  <c r="K22"/>
  <c r="F22" s="1"/>
  <c r="G22"/>
  <c r="O21"/>
  <c r="K21"/>
  <c r="G21"/>
  <c r="O20"/>
  <c r="K20"/>
  <c r="G20"/>
  <c r="O19"/>
  <c r="K19"/>
  <c r="G19"/>
  <c r="O18"/>
  <c r="K18"/>
  <c r="G18"/>
  <c r="F18" s="1"/>
  <c r="O17"/>
  <c r="K17"/>
  <c r="G17"/>
  <c r="O16"/>
  <c r="K16"/>
  <c r="G16"/>
  <c r="O15"/>
  <c r="K15"/>
  <c r="G15"/>
  <c r="K13"/>
  <c r="O10"/>
  <c r="K10"/>
  <c r="G10"/>
  <c r="O9"/>
  <c r="K9"/>
  <c r="G9"/>
  <c r="Q116"/>
  <c r="Q112"/>
  <c r="Q109"/>
  <c r="Q86"/>
  <c r="Q78"/>
  <c r="Q73"/>
  <c r="Q67"/>
  <c r="Q60"/>
  <c r="Q13"/>
  <c r="Q11" s="1"/>
  <c r="M116"/>
  <c r="M112"/>
  <c r="M109"/>
  <c r="M86"/>
  <c r="M78"/>
  <c r="M73"/>
  <c r="M67"/>
  <c r="M60"/>
  <c r="M13"/>
  <c r="M11" s="1"/>
  <c r="I116"/>
  <c r="I112"/>
  <c r="I109"/>
  <c r="I86"/>
  <c r="I78"/>
  <c r="I73"/>
  <c r="I67"/>
  <c r="I60"/>
  <c r="I13"/>
  <c r="I11" s="1"/>
  <c r="R116"/>
  <c r="P116"/>
  <c r="N116"/>
  <c r="L116"/>
  <c r="J116"/>
  <c r="H116"/>
  <c r="F115"/>
  <c r="R112"/>
  <c r="P112"/>
  <c r="N112"/>
  <c r="L112"/>
  <c r="J112"/>
  <c r="H112"/>
  <c r="R109"/>
  <c r="P109"/>
  <c r="N109"/>
  <c r="L109"/>
  <c r="J109"/>
  <c r="H109"/>
  <c r="F103"/>
  <c r="R86"/>
  <c r="P86"/>
  <c r="N86"/>
  <c r="L86"/>
  <c r="J86"/>
  <c r="H86"/>
  <c r="R78"/>
  <c r="P78"/>
  <c r="N78"/>
  <c r="L78"/>
  <c r="J78"/>
  <c r="H78"/>
  <c r="R73"/>
  <c r="P73"/>
  <c r="N73"/>
  <c r="L73"/>
  <c r="J73"/>
  <c r="H73"/>
  <c r="R67"/>
  <c r="P67"/>
  <c r="N67"/>
  <c r="L67"/>
  <c r="J67"/>
  <c r="H67"/>
  <c r="R60"/>
  <c r="P60"/>
  <c r="N60"/>
  <c r="L60"/>
  <c r="J60"/>
  <c r="H60"/>
  <c r="F45"/>
  <c r="F26"/>
  <c r="R13"/>
  <c r="R11" s="1"/>
  <c r="P13"/>
  <c r="O13" s="1"/>
  <c r="N13"/>
  <c r="L13"/>
  <c r="L11" s="1"/>
  <c r="J13"/>
  <c r="J11" s="1"/>
  <c r="H13"/>
  <c r="G13" s="1"/>
  <c r="AA10" i="5" l="1"/>
  <c r="Z9"/>
  <c r="Z10" s="1"/>
  <c r="R29" i="31"/>
  <c r="S27"/>
  <c r="T27"/>
  <c r="U10"/>
  <c r="T10" s="1"/>
  <c r="N27"/>
  <c r="L27" s="1"/>
  <c r="O10"/>
  <c r="N10" s="1"/>
  <c r="L10" s="1"/>
  <c r="AP37" i="33"/>
  <c r="AO36"/>
  <c r="AO37" s="1"/>
  <c r="AH37"/>
  <c r="AG36"/>
  <c r="AF76"/>
  <c r="AL37"/>
  <c r="AK36"/>
  <c r="AK37" s="1"/>
  <c r="AC37"/>
  <c r="AB36"/>
  <c r="AB37" s="1"/>
  <c r="U37"/>
  <c r="T36"/>
  <c r="Y37"/>
  <c r="X36"/>
  <c r="X37" s="1"/>
  <c r="AG21" i="1"/>
  <c r="AI10"/>
  <c r="AG10" s="1"/>
  <c r="AA23"/>
  <c r="Z23" s="1"/>
  <c r="AC21"/>
  <c r="T23"/>
  <c r="P23" s="1"/>
  <c r="U21"/>
  <c r="W23"/>
  <c r="Y21"/>
  <c r="Q21"/>
  <c r="S10"/>
  <c r="Q10" s="1"/>
  <c r="P25"/>
  <c r="P11"/>
  <c r="M36" i="33"/>
  <c r="M37" s="1"/>
  <c r="Q36"/>
  <c r="Q37" s="1"/>
  <c r="F9"/>
  <c r="I36"/>
  <c r="I37" s="1"/>
  <c r="F10"/>
  <c r="F15"/>
  <c r="F35"/>
  <c r="F42"/>
  <c r="F55"/>
  <c r="F71"/>
  <c r="F87"/>
  <c r="F92"/>
  <c r="F116"/>
  <c r="F16"/>
  <c r="F20"/>
  <c r="F24"/>
  <c r="F28"/>
  <c r="F32"/>
  <c r="F39"/>
  <c r="F43"/>
  <c r="F47"/>
  <c r="F51"/>
  <c r="F56"/>
  <c r="F68"/>
  <c r="F72"/>
  <c r="F82"/>
  <c r="F88"/>
  <c r="F96"/>
  <c r="F97"/>
  <c r="F100"/>
  <c r="F101"/>
  <c r="F105"/>
  <c r="F19"/>
  <c r="F23"/>
  <c r="F27"/>
  <c r="F31"/>
  <c r="F46"/>
  <c r="F50"/>
  <c r="F91"/>
  <c r="F95"/>
  <c r="F99"/>
  <c r="F104"/>
  <c r="F17"/>
  <c r="F21"/>
  <c r="F25"/>
  <c r="F29"/>
  <c r="F33"/>
  <c r="F40"/>
  <c r="F44"/>
  <c r="F48"/>
  <c r="F49"/>
  <c r="F52"/>
  <c r="F57"/>
  <c r="F69"/>
  <c r="L36"/>
  <c r="N36"/>
  <c r="F89"/>
  <c r="F93"/>
  <c r="F98"/>
  <c r="F106"/>
  <c r="F111"/>
  <c r="J36"/>
  <c r="J37" s="1"/>
  <c r="O67"/>
  <c r="F119"/>
  <c r="P11"/>
  <c r="F65"/>
  <c r="K67"/>
  <c r="F80"/>
  <c r="F84"/>
  <c r="R36"/>
  <c r="R37" s="1"/>
  <c r="F13"/>
  <c r="F64"/>
  <c r="G67"/>
  <c r="F79"/>
  <c r="F83"/>
  <c r="F86"/>
  <c r="H36"/>
  <c r="F62"/>
  <c r="F66"/>
  <c r="F73"/>
  <c r="F75"/>
  <c r="F81"/>
  <c r="F85"/>
  <c r="F110"/>
  <c r="H11"/>
  <c r="N11"/>
  <c r="R27" i="31" l="1"/>
  <c r="S10"/>
  <c r="R10" s="1"/>
  <c r="AF36" i="33"/>
  <c r="AF37" s="1"/>
  <c r="AG37"/>
  <c r="T37"/>
  <c r="S36"/>
  <c r="S37" s="1"/>
  <c r="AA21" i="1"/>
  <c r="Z21" s="1"/>
  <c r="AC10"/>
  <c r="AA10" s="1"/>
  <c r="Z10" s="1"/>
  <c r="T21"/>
  <c r="U10"/>
  <c r="T10" s="1"/>
  <c r="W21"/>
  <c r="Y10"/>
  <c r="W10" s="1"/>
  <c r="P21"/>
  <c r="P10"/>
  <c r="L37" i="33"/>
  <c r="K36"/>
  <c r="K37" s="1"/>
  <c r="H37"/>
  <c r="G36"/>
  <c r="G37" s="1"/>
  <c r="F78"/>
  <c r="F60"/>
  <c r="N37"/>
  <c r="F109"/>
  <c r="F67"/>
  <c r="F112"/>
  <c r="F11"/>
  <c r="P36"/>
  <c r="O36" s="1"/>
  <c r="F76" l="1"/>
  <c r="P37"/>
  <c r="G17" i="28"/>
  <c r="F17"/>
  <c r="H26" i="19"/>
  <c r="D23"/>
  <c r="H23"/>
  <c r="G26"/>
  <c r="Q41" i="15"/>
  <c r="Q40"/>
  <c r="P38"/>
  <c r="P36" s="1"/>
  <c r="O38"/>
  <c r="N38"/>
  <c r="N36" s="1"/>
  <c r="M38"/>
  <c r="L38"/>
  <c r="L36" s="1"/>
  <c r="K38"/>
  <c r="J38"/>
  <c r="J36" s="1"/>
  <c r="I38"/>
  <c r="H38"/>
  <c r="H36" s="1"/>
  <c r="G38"/>
  <c r="F38"/>
  <c r="F36" s="1"/>
  <c r="E38"/>
  <c r="Q37"/>
  <c r="O36"/>
  <c r="M36"/>
  <c r="K36"/>
  <c r="I36"/>
  <c r="G36"/>
  <c r="E36"/>
  <c r="Q35"/>
  <c r="Q34"/>
  <c r="P32"/>
  <c r="O32"/>
  <c r="O30" s="1"/>
  <c r="N32"/>
  <c r="M32"/>
  <c r="M30" s="1"/>
  <c r="L32"/>
  <c r="K32"/>
  <c r="K30" s="1"/>
  <c r="J32"/>
  <c r="I32"/>
  <c r="H32"/>
  <c r="G32"/>
  <c r="F32"/>
  <c r="E32"/>
  <c r="Q32" s="1"/>
  <c r="Q31"/>
  <c r="P30"/>
  <c r="N30"/>
  <c r="L30"/>
  <c r="J30"/>
  <c r="I30"/>
  <c r="H30"/>
  <c r="G30"/>
  <c r="F30"/>
  <c r="E30"/>
  <c r="Q29"/>
  <c r="Q28"/>
  <c r="P26"/>
  <c r="O26"/>
  <c r="O24" s="1"/>
  <c r="N26"/>
  <c r="M26"/>
  <c r="M24" s="1"/>
  <c r="L26"/>
  <c r="K26"/>
  <c r="K24" s="1"/>
  <c r="J26"/>
  <c r="I26"/>
  <c r="I24" s="1"/>
  <c r="H26"/>
  <c r="G26"/>
  <c r="G24" s="1"/>
  <c r="F26"/>
  <c r="E26"/>
  <c r="E24" s="1"/>
  <c r="Q24" s="1"/>
  <c r="Q25"/>
  <c r="P24"/>
  <c r="N24"/>
  <c r="L24"/>
  <c r="J24"/>
  <c r="H24"/>
  <c r="F24"/>
  <c r="Q23"/>
  <c r="Q22"/>
  <c r="P20"/>
  <c r="P18" s="1"/>
  <c r="O20"/>
  <c r="N20"/>
  <c r="N18" s="1"/>
  <c r="M20"/>
  <c r="L20"/>
  <c r="L18" s="1"/>
  <c r="K20"/>
  <c r="J20"/>
  <c r="J18" s="1"/>
  <c r="I20"/>
  <c r="H20"/>
  <c r="H18" s="1"/>
  <c r="G20"/>
  <c r="F20"/>
  <c r="F18" s="1"/>
  <c r="E20"/>
  <c r="Q19"/>
  <c r="O18"/>
  <c r="M18"/>
  <c r="K18"/>
  <c r="I18"/>
  <c r="G18"/>
  <c r="E18"/>
  <c r="Q17"/>
  <c r="Q16"/>
  <c r="P14"/>
  <c r="O14"/>
  <c r="O12" s="1"/>
  <c r="N14"/>
  <c r="M14"/>
  <c r="M12" s="1"/>
  <c r="L14"/>
  <c r="K14"/>
  <c r="K12" s="1"/>
  <c r="J14"/>
  <c r="I14"/>
  <c r="I12" s="1"/>
  <c r="H14"/>
  <c r="G14"/>
  <c r="G12" s="1"/>
  <c r="F14"/>
  <c r="E14"/>
  <c r="E12" s="1"/>
  <c r="Q12" s="1"/>
  <c r="Q13"/>
  <c r="P12"/>
  <c r="N12"/>
  <c r="L12"/>
  <c r="J12"/>
  <c r="H12"/>
  <c r="F12"/>
  <c r="Q11"/>
  <c r="Q10"/>
  <c r="Q7"/>
  <c r="F8"/>
  <c r="F6" s="1"/>
  <c r="G8"/>
  <c r="G6" s="1"/>
  <c r="H8"/>
  <c r="H6" s="1"/>
  <c r="I8"/>
  <c r="I6" s="1"/>
  <c r="J8"/>
  <c r="J6" s="1"/>
  <c r="K8"/>
  <c r="K6" s="1"/>
  <c r="L8"/>
  <c r="L6" s="1"/>
  <c r="M8"/>
  <c r="M6" s="1"/>
  <c r="N8"/>
  <c r="N6" s="1"/>
  <c r="O8"/>
  <c r="O6" s="1"/>
  <c r="P8"/>
  <c r="P6" s="1"/>
  <c r="E8"/>
  <c r="E6" s="1"/>
  <c r="F60" i="6"/>
  <c r="F59"/>
  <c r="F58"/>
  <c r="F57"/>
  <c r="F56"/>
  <c r="F55"/>
  <c r="F54"/>
  <c r="F53"/>
  <c r="F52"/>
  <c r="F51"/>
  <c r="F50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4"/>
  <c r="F23"/>
  <c r="F22"/>
  <c r="F21"/>
  <c r="F20"/>
  <c r="F19"/>
  <c r="F18"/>
  <c r="F17"/>
  <c r="F16"/>
  <c r="F15"/>
  <c r="F14"/>
  <c r="F13"/>
  <c r="F12"/>
  <c r="F11"/>
  <c r="F9"/>
  <c r="F8"/>
  <c r="F7"/>
  <c r="H25"/>
  <c r="I25"/>
  <c r="J25"/>
  <c r="H27"/>
  <c r="I27"/>
  <c r="J27"/>
  <c r="G27"/>
  <c r="H55"/>
  <c r="I55"/>
  <c r="J55"/>
  <c r="G55"/>
  <c r="H52"/>
  <c r="I52"/>
  <c r="J52"/>
  <c r="G52"/>
  <c r="H37"/>
  <c r="I37"/>
  <c r="J37"/>
  <c r="H34"/>
  <c r="I34"/>
  <c r="J34"/>
  <c r="G34"/>
  <c r="G37"/>
  <c r="G25" s="1"/>
  <c r="H35"/>
  <c r="I35"/>
  <c r="J35"/>
  <c r="G35"/>
  <c r="H19"/>
  <c r="I19"/>
  <c r="J19"/>
  <c r="G19"/>
  <c r="H13"/>
  <c r="I13"/>
  <c r="J13"/>
  <c r="G13"/>
  <c r="H9"/>
  <c r="I9"/>
  <c r="J9"/>
  <c r="G9"/>
  <c r="G122" i="31"/>
  <c r="K122"/>
  <c r="G118"/>
  <c r="K118"/>
  <c r="G92"/>
  <c r="K92"/>
  <c r="K84"/>
  <c r="K77"/>
  <c r="G77"/>
  <c r="K65"/>
  <c r="G65"/>
  <c r="K62"/>
  <c r="G62"/>
  <c r="G33"/>
  <c r="K33"/>
  <c r="J33"/>
  <c r="I33"/>
  <c r="H33"/>
  <c r="O27" i="1"/>
  <c r="N27"/>
  <c r="L27"/>
  <c r="K27"/>
  <c r="I27"/>
  <c r="H27"/>
  <c r="K31" i="31"/>
  <c r="K29" s="1"/>
  <c r="G31"/>
  <c r="G29" s="1"/>
  <c r="H26"/>
  <c r="F26" s="1"/>
  <c r="H25"/>
  <c r="F25" s="1"/>
  <c r="H24"/>
  <c r="F24" s="1"/>
  <c r="H23"/>
  <c r="F23" s="1"/>
  <c r="K22"/>
  <c r="J22"/>
  <c r="I22"/>
  <c r="H22" s="1"/>
  <c r="G22"/>
  <c r="H21"/>
  <c r="F21" s="1"/>
  <c r="H20"/>
  <c r="F20" s="1"/>
  <c r="H19"/>
  <c r="F19" s="1"/>
  <c r="H18"/>
  <c r="F18" s="1"/>
  <c r="H17"/>
  <c r="F17" s="1"/>
  <c r="H16"/>
  <c r="F16" s="1"/>
  <c r="K14"/>
  <c r="J14"/>
  <c r="I14"/>
  <c r="H14"/>
  <c r="G14"/>
  <c r="F14" s="1"/>
  <c r="H13"/>
  <c r="F13"/>
  <c r="K11"/>
  <c r="J11"/>
  <c r="I11"/>
  <c r="H11"/>
  <c r="G11"/>
  <c r="F11" s="1"/>
  <c r="H125"/>
  <c r="F125"/>
  <c r="H124"/>
  <c r="J122"/>
  <c r="I122"/>
  <c r="H122" s="1"/>
  <c r="H121"/>
  <c r="F121"/>
  <c r="H120"/>
  <c r="J118"/>
  <c r="I118"/>
  <c r="H118" s="1"/>
  <c r="H117"/>
  <c r="F117"/>
  <c r="H116"/>
  <c r="J115"/>
  <c r="I115"/>
  <c r="H115" s="1"/>
  <c r="H112"/>
  <c r="F112"/>
  <c r="H111"/>
  <c r="H110"/>
  <c r="H109"/>
  <c r="H108"/>
  <c r="F108" s="1"/>
  <c r="H107"/>
  <c r="H106"/>
  <c r="F106" s="1"/>
  <c r="H105"/>
  <c r="F105"/>
  <c r="H104"/>
  <c r="H103"/>
  <c r="F103"/>
  <c r="H102"/>
  <c r="H101"/>
  <c r="F101"/>
  <c r="H100"/>
  <c r="F100"/>
  <c r="H99"/>
  <c r="H98"/>
  <c r="F98"/>
  <c r="H97"/>
  <c r="H96"/>
  <c r="F96" s="1"/>
  <c r="H95"/>
  <c r="F95" s="1"/>
  <c r="H94"/>
  <c r="H93"/>
  <c r="F93"/>
  <c r="J92"/>
  <c r="I92"/>
  <c r="H91"/>
  <c r="H90"/>
  <c r="F90"/>
  <c r="H89"/>
  <c r="F89"/>
  <c r="H88"/>
  <c r="H87"/>
  <c r="H86"/>
  <c r="H85"/>
  <c r="J84"/>
  <c r="I84"/>
  <c r="H81"/>
  <c r="H80"/>
  <c r="F80" s="1"/>
  <c r="H79"/>
  <c r="J77"/>
  <c r="I77"/>
  <c r="H77" s="1"/>
  <c r="H76"/>
  <c r="F76"/>
  <c r="H75"/>
  <c r="H74"/>
  <c r="F74"/>
  <c r="H73"/>
  <c r="H72"/>
  <c r="F72"/>
  <c r="H71"/>
  <c r="F71"/>
  <c r="H70"/>
  <c r="H69"/>
  <c r="F69"/>
  <c r="H68"/>
  <c r="H67"/>
  <c r="F67" s="1"/>
  <c r="J65"/>
  <c r="I65"/>
  <c r="H65" s="1"/>
  <c r="H64"/>
  <c r="J62"/>
  <c r="I62"/>
  <c r="H62" s="1"/>
  <c r="H61"/>
  <c r="F61"/>
  <c r="H60"/>
  <c r="F60"/>
  <c r="H59"/>
  <c r="F59"/>
  <c r="H58"/>
  <c r="F58"/>
  <c r="H57"/>
  <c r="F57"/>
  <c r="H56"/>
  <c r="F56"/>
  <c r="H55"/>
  <c r="H54"/>
  <c r="F54"/>
  <c r="H53"/>
  <c r="F53"/>
  <c r="H52"/>
  <c r="F52"/>
  <c r="H51"/>
  <c r="F51"/>
  <c r="H50"/>
  <c r="F50"/>
  <c r="H49"/>
  <c r="H48"/>
  <c r="F48" s="1"/>
  <c r="H47"/>
  <c r="F47" s="1"/>
  <c r="H46"/>
  <c r="F46" s="1"/>
  <c r="H45"/>
  <c r="F45" s="1"/>
  <c r="H44"/>
  <c r="F44" s="1"/>
  <c r="H43"/>
  <c r="F43" s="1"/>
  <c r="H42"/>
  <c r="F42" s="1"/>
  <c r="H41"/>
  <c r="F41"/>
  <c r="H40"/>
  <c r="F40"/>
  <c r="H39"/>
  <c r="F39"/>
  <c r="H38"/>
  <c r="F38"/>
  <c r="H37"/>
  <c r="F37"/>
  <c r="H36"/>
  <c r="F36"/>
  <c r="H35"/>
  <c r="F35"/>
  <c r="F33"/>
  <c r="J31"/>
  <c r="I31"/>
  <c r="H31" s="1"/>
  <c r="J29"/>
  <c r="H9"/>
  <c r="F9"/>
  <c r="F25" i="6" l="1"/>
  <c r="O37" i="33"/>
  <c r="F36"/>
  <c r="F37" s="1"/>
  <c r="Q36" i="15"/>
  <c r="Q20"/>
  <c r="Q38"/>
  <c r="Q14"/>
  <c r="Q18"/>
  <c r="Q26"/>
  <c r="Q30"/>
  <c r="Q6"/>
  <c r="Q8"/>
  <c r="K27" i="31"/>
  <c r="K10" s="1"/>
  <c r="F87"/>
  <c r="I29"/>
  <c r="H29" s="1"/>
  <c r="F73"/>
  <c r="F75"/>
  <c r="J27"/>
  <c r="J10" s="1"/>
  <c r="H92"/>
  <c r="F102"/>
  <c r="F104"/>
  <c r="F110"/>
  <c r="F49"/>
  <c r="F55"/>
  <c r="F64"/>
  <c r="F68"/>
  <c r="F70"/>
  <c r="F97"/>
  <c r="F99"/>
  <c r="F107"/>
  <c r="F109"/>
  <c r="F111"/>
  <c r="F116"/>
  <c r="F120"/>
  <c r="F22"/>
  <c r="F79"/>
  <c r="F81"/>
  <c r="H84"/>
  <c r="F88"/>
  <c r="F91"/>
  <c r="F94"/>
  <c r="F124"/>
  <c r="F118"/>
  <c r="F29"/>
  <c r="F31"/>
  <c r="F62"/>
  <c r="F65"/>
  <c r="F77"/>
  <c r="F92"/>
  <c r="F115"/>
  <c r="F122"/>
  <c r="G121" i="1"/>
  <c r="F121" s="1"/>
  <c r="J121"/>
  <c r="M121"/>
  <c r="M113"/>
  <c r="J113"/>
  <c r="G113"/>
  <c r="F113" s="1"/>
  <c r="M112"/>
  <c r="J112"/>
  <c r="G112"/>
  <c r="O111"/>
  <c r="N111"/>
  <c r="L111"/>
  <c r="J111" s="1"/>
  <c r="K111"/>
  <c r="I111"/>
  <c r="H111"/>
  <c r="M111"/>
  <c r="M107"/>
  <c r="J107"/>
  <c r="G107"/>
  <c r="F107" s="1"/>
  <c r="M106"/>
  <c r="J106"/>
  <c r="G106"/>
  <c r="M9"/>
  <c r="J9"/>
  <c r="G9"/>
  <c r="X38" i="29"/>
  <c r="X39" s="1"/>
  <c r="W38"/>
  <c r="W39" s="1"/>
  <c r="V38"/>
  <c r="V39" s="1"/>
  <c r="U38"/>
  <c r="U39" s="1"/>
  <c r="R38"/>
  <c r="R39" s="1"/>
  <c r="Q38"/>
  <c r="Q39" s="1"/>
  <c r="N38"/>
  <c r="N39" s="1"/>
  <c r="M38"/>
  <c r="M39" s="1"/>
  <c r="L38"/>
  <c r="L39" s="1"/>
  <c r="K38"/>
  <c r="K39" s="1"/>
  <c r="I38"/>
  <c r="I39" s="1"/>
  <c r="H38"/>
  <c r="H39" s="1"/>
  <c r="G38"/>
  <c r="G39" s="1"/>
  <c r="F38"/>
  <c r="F39" s="1"/>
  <c r="E38"/>
  <c r="E39" s="1"/>
  <c r="D38"/>
  <c r="D39" s="1"/>
  <c r="C38"/>
  <c r="C39" s="1"/>
  <c r="B38"/>
  <c r="B39" s="1"/>
  <c r="Y37"/>
  <c r="S37"/>
  <c r="P37"/>
  <c r="Y36"/>
  <c r="S36"/>
  <c r="P36"/>
  <c r="T36" s="1"/>
  <c r="Y35"/>
  <c r="S35"/>
  <c r="P35"/>
  <c r="Y34"/>
  <c r="S34"/>
  <c r="P34"/>
  <c r="T34" s="1"/>
  <c r="Y33"/>
  <c r="Y38" s="1"/>
  <c r="S33"/>
  <c r="S38" s="1"/>
  <c r="O38"/>
  <c r="O39" s="1"/>
  <c r="X32"/>
  <c r="W32"/>
  <c r="V32"/>
  <c r="U32"/>
  <c r="R32"/>
  <c r="Q32"/>
  <c r="N32"/>
  <c r="M32"/>
  <c r="L32"/>
  <c r="K32"/>
  <c r="I32"/>
  <c r="H32"/>
  <c r="G32"/>
  <c r="F32"/>
  <c r="E32"/>
  <c r="D32"/>
  <c r="C32"/>
  <c r="B32"/>
  <c r="Y31"/>
  <c r="S31"/>
  <c r="T31" s="1"/>
  <c r="AA31" s="1"/>
  <c r="P31"/>
  <c r="Y30"/>
  <c r="Y32" s="1"/>
  <c r="S30"/>
  <c r="S32" s="1"/>
  <c r="P30"/>
  <c r="P32" s="1"/>
  <c r="O32"/>
  <c r="X29"/>
  <c r="W29"/>
  <c r="V29"/>
  <c r="U29"/>
  <c r="R29"/>
  <c r="Q29"/>
  <c r="N29"/>
  <c r="M29"/>
  <c r="L29"/>
  <c r="K29"/>
  <c r="I29"/>
  <c r="H29"/>
  <c r="G29"/>
  <c r="F29"/>
  <c r="E29"/>
  <c r="D29"/>
  <c r="C29"/>
  <c r="B29"/>
  <c r="Y28"/>
  <c r="S28"/>
  <c r="P28"/>
  <c r="Y27"/>
  <c r="Y29" s="1"/>
  <c r="S27"/>
  <c r="S29" s="1"/>
  <c r="O29"/>
  <c r="X25"/>
  <c r="W25"/>
  <c r="W26" s="1"/>
  <c r="V25"/>
  <c r="U25"/>
  <c r="U26" s="1"/>
  <c r="R25"/>
  <c r="Q25"/>
  <c r="Q26" s="1"/>
  <c r="Y24"/>
  <c r="S24"/>
  <c r="P24"/>
  <c r="T24" s="1"/>
  <c r="Y23"/>
  <c r="S23"/>
  <c r="P23"/>
  <c r="Y22"/>
  <c r="S22"/>
  <c r="P22"/>
  <c r="T22" s="1"/>
  <c r="Y21"/>
  <c r="S21"/>
  <c r="T21" s="1"/>
  <c r="AA21" s="1"/>
  <c r="P21"/>
  <c r="Y20"/>
  <c r="S20"/>
  <c r="P20"/>
  <c r="T20" s="1"/>
  <c r="Y19"/>
  <c r="S19"/>
  <c r="P19"/>
  <c r="Y18"/>
  <c r="S18"/>
  <c r="P18"/>
  <c r="T18" s="1"/>
  <c r="Y17"/>
  <c r="Y25" s="1"/>
  <c r="S17"/>
  <c r="S25" s="1"/>
  <c r="O25"/>
  <c r="X16"/>
  <c r="X26" s="1"/>
  <c r="W16"/>
  <c r="V16"/>
  <c r="V26" s="1"/>
  <c r="U16"/>
  <c r="R16"/>
  <c r="R26" s="1"/>
  <c r="Q16"/>
  <c r="N16"/>
  <c r="N26" s="1"/>
  <c r="M16"/>
  <c r="M26" s="1"/>
  <c r="L16"/>
  <c r="L26" s="1"/>
  <c r="K16"/>
  <c r="K26" s="1"/>
  <c r="I16"/>
  <c r="I26" s="1"/>
  <c r="H16"/>
  <c r="H26" s="1"/>
  <c r="G16"/>
  <c r="G26" s="1"/>
  <c r="F16"/>
  <c r="F26" s="1"/>
  <c r="E16"/>
  <c r="E26" s="1"/>
  <c r="D16"/>
  <c r="D26" s="1"/>
  <c r="C16"/>
  <c r="C26" s="1"/>
  <c r="B16"/>
  <c r="B26" s="1"/>
  <c r="Y15"/>
  <c r="S15"/>
  <c r="P15"/>
  <c r="Y14"/>
  <c r="S14"/>
  <c r="P14"/>
  <c r="T14" s="1"/>
  <c r="Z14" s="1"/>
  <c r="Y13"/>
  <c r="S13"/>
  <c r="P13"/>
  <c r="Y12"/>
  <c r="S12"/>
  <c r="P12"/>
  <c r="T12" s="1"/>
  <c r="Y11"/>
  <c r="S11"/>
  <c r="P11"/>
  <c r="Y10"/>
  <c r="S10"/>
  <c r="P10"/>
  <c r="T10" s="1"/>
  <c r="Y9"/>
  <c r="Y16" s="1"/>
  <c r="S9"/>
  <c r="S16" s="1"/>
  <c r="O16"/>
  <c r="M103" i="1"/>
  <c r="J103"/>
  <c r="G103"/>
  <c r="M95"/>
  <c r="J95"/>
  <c r="G95"/>
  <c r="T35" i="29" l="1"/>
  <c r="AA35" s="1"/>
  <c r="T11"/>
  <c r="AA11" s="1"/>
  <c r="F86" i="31"/>
  <c r="H82"/>
  <c r="I27"/>
  <c r="F106" i="1"/>
  <c r="F112"/>
  <c r="F95"/>
  <c r="G111"/>
  <c r="F111" s="1"/>
  <c r="F9"/>
  <c r="F103"/>
  <c r="Z10" i="29"/>
  <c r="AA10"/>
  <c r="Z20"/>
  <c r="AA20"/>
  <c r="Z24"/>
  <c r="AA24"/>
  <c r="Z34"/>
  <c r="AA34"/>
  <c r="S26"/>
  <c r="Y39"/>
  <c r="C40"/>
  <c r="E40"/>
  <c r="G40"/>
  <c r="I40"/>
  <c r="L40"/>
  <c r="N40"/>
  <c r="R40"/>
  <c r="V40"/>
  <c r="X40"/>
  <c r="AA12"/>
  <c r="Z12"/>
  <c r="Z18"/>
  <c r="AA18"/>
  <c r="Z22"/>
  <c r="AA22"/>
  <c r="Z36"/>
  <c r="AA36"/>
  <c r="T13"/>
  <c r="AA13" s="1"/>
  <c r="T15"/>
  <c r="AA15" s="1"/>
  <c r="O26"/>
  <c r="O40" s="1"/>
  <c r="Y26"/>
  <c r="T19"/>
  <c r="AA19" s="1"/>
  <c r="Z21"/>
  <c r="T23"/>
  <c r="AA23" s="1"/>
  <c r="T28"/>
  <c r="AA28" s="1"/>
  <c r="Z31"/>
  <c r="S39"/>
  <c r="S40" s="1"/>
  <c r="T37"/>
  <c r="AA37" s="1"/>
  <c r="B40"/>
  <c r="D40"/>
  <c r="F40"/>
  <c r="H40"/>
  <c r="K40"/>
  <c r="M40"/>
  <c r="Q40"/>
  <c r="U40"/>
  <c r="W40"/>
  <c r="P9"/>
  <c r="P16" s="1"/>
  <c r="AA14"/>
  <c r="P17"/>
  <c r="P25" s="1"/>
  <c r="P27"/>
  <c r="P29" s="1"/>
  <c r="P33"/>
  <c r="P38" s="1"/>
  <c r="T30"/>
  <c r="O25" i="1"/>
  <c r="O23" s="1"/>
  <c r="N25"/>
  <c r="N23" s="1"/>
  <c r="L25"/>
  <c r="L23" s="1"/>
  <c r="K25"/>
  <c r="K23" s="1"/>
  <c r="I25"/>
  <c r="I23" s="1"/>
  <c r="Z35" i="29" l="1"/>
  <c r="P26"/>
  <c r="Z11"/>
  <c r="T9"/>
  <c r="Z9" s="1"/>
  <c r="T27"/>
  <c r="AA27" s="1"/>
  <c r="P39"/>
  <c r="T17"/>
  <c r="Z17" s="1"/>
  <c r="H27" i="31"/>
  <c r="I10"/>
  <c r="H10" s="1"/>
  <c r="G84"/>
  <c r="F85"/>
  <c r="T29" i="29"/>
  <c r="AA29" s="1"/>
  <c r="Z37"/>
  <c r="Z23"/>
  <c r="Z13"/>
  <c r="T32"/>
  <c r="AA32" s="1"/>
  <c r="Z30"/>
  <c r="Z32" s="1"/>
  <c r="AA30"/>
  <c r="AA17"/>
  <c r="T16"/>
  <c r="AA16" s="1"/>
  <c r="AA9"/>
  <c r="T33"/>
  <c r="Z27"/>
  <c r="Y40"/>
  <c r="Z28"/>
  <c r="Z19"/>
  <c r="Z15"/>
  <c r="M70" i="1"/>
  <c r="J70"/>
  <c r="G70"/>
  <c r="G71"/>
  <c r="J71"/>
  <c r="M71"/>
  <c r="M67"/>
  <c r="J67"/>
  <c r="G67"/>
  <c r="M97"/>
  <c r="J97"/>
  <c r="G97"/>
  <c r="F97" s="1"/>
  <c r="M99"/>
  <c r="J99"/>
  <c r="G99"/>
  <c r="M66"/>
  <c r="J66"/>
  <c r="G66"/>
  <c r="M41"/>
  <c r="J41"/>
  <c r="G41"/>
  <c r="M54"/>
  <c r="J54"/>
  <c r="G54"/>
  <c r="G21" i="19"/>
  <c r="F21"/>
  <c r="H20"/>
  <c r="H19"/>
  <c r="H18"/>
  <c r="H17"/>
  <c r="H16"/>
  <c r="H15"/>
  <c r="H14"/>
  <c r="H13"/>
  <c r="H12"/>
  <c r="H11"/>
  <c r="H10"/>
  <c r="H9"/>
  <c r="H8"/>
  <c r="D9"/>
  <c r="D10"/>
  <c r="D11"/>
  <c r="D12"/>
  <c r="D13"/>
  <c r="D14"/>
  <c r="D15"/>
  <c r="D16"/>
  <c r="D17"/>
  <c r="D18"/>
  <c r="D19"/>
  <c r="D20"/>
  <c r="D8"/>
  <c r="C21"/>
  <c r="B21"/>
  <c r="Z25" i="29" l="1"/>
  <c r="Z26" s="1"/>
  <c r="T25"/>
  <c r="AA25" s="1"/>
  <c r="AA26" s="1"/>
  <c r="P40"/>
  <c r="Z16"/>
  <c r="F84" i="31"/>
  <c r="F41" i="1"/>
  <c r="F66"/>
  <c r="F67"/>
  <c r="F70"/>
  <c r="F54"/>
  <c r="F99"/>
  <c r="F71"/>
  <c r="T38" i="29"/>
  <c r="AA33"/>
  <c r="Z33"/>
  <c r="Z38" s="1"/>
  <c r="Z29"/>
  <c r="D21" i="19"/>
  <c r="H21"/>
  <c r="T26" i="29" l="1"/>
  <c r="Z39"/>
  <c r="Z40" s="1"/>
  <c r="F82" i="31"/>
  <c r="G27"/>
  <c r="T39" i="29"/>
  <c r="AA38"/>
  <c r="G10" i="5"/>
  <c r="H10"/>
  <c r="I10"/>
  <c r="J10"/>
  <c r="K10"/>
  <c r="L10"/>
  <c r="M10"/>
  <c r="N10"/>
  <c r="O10"/>
  <c r="F10"/>
  <c r="O9"/>
  <c r="M9" s="1"/>
  <c r="N9"/>
  <c r="L9"/>
  <c r="K9"/>
  <c r="I9"/>
  <c r="G9" s="1"/>
  <c r="H9"/>
  <c r="O14"/>
  <c r="N14"/>
  <c r="L14"/>
  <c r="K14"/>
  <c r="I14"/>
  <c r="G14" s="1"/>
  <c r="H14"/>
  <c r="O16"/>
  <c r="N16"/>
  <c r="L16"/>
  <c r="K16"/>
  <c r="I16"/>
  <c r="G16" s="1"/>
  <c r="H16"/>
  <c r="O19"/>
  <c r="N19"/>
  <c r="L19"/>
  <c r="K19"/>
  <c r="I19"/>
  <c r="H19"/>
  <c r="M26"/>
  <c r="J26"/>
  <c r="G26"/>
  <c r="F26" s="1"/>
  <c r="M25"/>
  <c r="J25"/>
  <c r="G25"/>
  <c r="M24"/>
  <c r="J24"/>
  <c r="G24"/>
  <c r="F24" s="1"/>
  <c r="M23"/>
  <c r="J23"/>
  <c r="G23"/>
  <c r="M22"/>
  <c r="J22"/>
  <c r="G22"/>
  <c r="M21"/>
  <c r="J21"/>
  <c r="G21"/>
  <c r="M19"/>
  <c r="J19"/>
  <c r="M18"/>
  <c r="J18"/>
  <c r="G18"/>
  <c r="M16"/>
  <c r="J16"/>
  <c r="M14"/>
  <c r="J14"/>
  <c r="M12"/>
  <c r="J12"/>
  <c r="G12"/>
  <c r="M11"/>
  <c r="J11"/>
  <c r="G11"/>
  <c r="F23"/>
  <c r="F22"/>
  <c r="F21"/>
  <c r="F18"/>
  <c r="F12"/>
  <c r="F11"/>
  <c r="J9"/>
  <c r="O118" i="1"/>
  <c r="N118"/>
  <c r="O114"/>
  <c r="N114"/>
  <c r="O88"/>
  <c r="N88"/>
  <c r="O80"/>
  <c r="N80"/>
  <c r="O73"/>
  <c r="N73"/>
  <c r="O61"/>
  <c r="N61"/>
  <c r="O56"/>
  <c r="N56"/>
  <c r="O21"/>
  <c r="O10" s="1"/>
  <c r="N21"/>
  <c r="N10" s="1"/>
  <c r="M10" s="1"/>
  <c r="L118"/>
  <c r="K118"/>
  <c r="L114"/>
  <c r="K114"/>
  <c r="L88"/>
  <c r="K88"/>
  <c r="L80"/>
  <c r="K80"/>
  <c r="L73"/>
  <c r="K73"/>
  <c r="L61"/>
  <c r="K61"/>
  <c r="L56"/>
  <c r="K56"/>
  <c r="L21"/>
  <c r="L10" s="1"/>
  <c r="K21"/>
  <c r="K10" s="1"/>
  <c r="J10" s="1"/>
  <c r="I118"/>
  <c r="I114"/>
  <c r="I88"/>
  <c r="I80"/>
  <c r="I73"/>
  <c r="I61"/>
  <c r="I56"/>
  <c r="H118"/>
  <c r="H114"/>
  <c r="H88"/>
  <c r="H80"/>
  <c r="H73"/>
  <c r="H61"/>
  <c r="H56"/>
  <c r="H25"/>
  <c r="H23" s="1"/>
  <c r="M105"/>
  <c r="J105"/>
  <c r="G105"/>
  <c r="G10" i="31" l="1"/>
  <c r="F10" s="1"/>
  <c r="F27"/>
  <c r="I21" i="1"/>
  <c r="I10" s="1"/>
  <c r="T40" i="29"/>
  <c r="AA40" s="1"/>
  <c r="AA39"/>
  <c r="F14" i="5"/>
  <c r="F16"/>
  <c r="G19"/>
  <c r="F19" s="1"/>
  <c r="F25"/>
  <c r="F9"/>
  <c r="F105" i="1"/>
  <c r="M86"/>
  <c r="J86"/>
  <c r="G86"/>
  <c r="M84"/>
  <c r="J84"/>
  <c r="G84"/>
  <c r="M51"/>
  <c r="J51"/>
  <c r="G51"/>
  <c r="M50"/>
  <c r="J50"/>
  <c r="G50"/>
  <c r="M47"/>
  <c r="J47"/>
  <c r="G47"/>
  <c r="M46"/>
  <c r="J46"/>
  <c r="G46"/>
  <c r="M45"/>
  <c r="J45"/>
  <c r="G45"/>
  <c r="M44"/>
  <c r="J44"/>
  <c r="G44"/>
  <c r="M43"/>
  <c r="J43"/>
  <c r="G43"/>
  <c r="F50" l="1"/>
  <c r="F43"/>
  <c r="F45"/>
  <c r="F44"/>
  <c r="F46"/>
  <c r="F47"/>
  <c r="F51"/>
  <c r="F86"/>
  <c r="F84"/>
  <c r="M104" l="1"/>
  <c r="J104"/>
  <c r="G104"/>
  <c r="M102"/>
  <c r="J102"/>
  <c r="G102"/>
  <c r="F102" s="1"/>
  <c r="M78"/>
  <c r="J78"/>
  <c r="G78"/>
  <c r="M21"/>
  <c r="J21"/>
  <c r="H21"/>
  <c r="H10" s="1"/>
  <c r="G10" s="1"/>
  <c r="F10" s="1"/>
  <c r="O13"/>
  <c r="O11" s="1"/>
  <c r="N13"/>
  <c r="N11" s="1"/>
  <c r="L13"/>
  <c r="L11" s="1"/>
  <c r="K13"/>
  <c r="K11" s="1"/>
  <c r="I13"/>
  <c r="I11" s="1"/>
  <c r="H13"/>
  <c r="H11" s="1"/>
  <c r="M120"/>
  <c r="J120"/>
  <c r="G120"/>
  <c r="M118"/>
  <c r="J118"/>
  <c r="G118"/>
  <c r="M117"/>
  <c r="J117"/>
  <c r="G117"/>
  <c r="M116"/>
  <c r="J116"/>
  <c r="G116"/>
  <c r="M114"/>
  <c r="J114"/>
  <c r="G114"/>
  <c r="M108"/>
  <c r="J108"/>
  <c r="G108"/>
  <c r="M101"/>
  <c r="J101"/>
  <c r="G101"/>
  <c r="M100"/>
  <c r="J100"/>
  <c r="G100"/>
  <c r="M98"/>
  <c r="J98"/>
  <c r="G98"/>
  <c r="M96"/>
  <c r="J96"/>
  <c r="G96"/>
  <c r="F96" s="1"/>
  <c r="M94"/>
  <c r="J94"/>
  <c r="G94"/>
  <c r="M93"/>
  <c r="J93"/>
  <c r="G93"/>
  <c r="F93" s="1"/>
  <c r="M92"/>
  <c r="J92"/>
  <c r="G92"/>
  <c r="M91"/>
  <c r="J91"/>
  <c r="G91"/>
  <c r="F91" s="1"/>
  <c r="M90"/>
  <c r="J90"/>
  <c r="G90"/>
  <c r="M89"/>
  <c r="J89"/>
  <c r="G89"/>
  <c r="F89" s="1"/>
  <c r="M88"/>
  <c r="J88"/>
  <c r="G88"/>
  <c r="M87"/>
  <c r="J87"/>
  <c r="G87"/>
  <c r="M85"/>
  <c r="J85"/>
  <c r="G85"/>
  <c r="M83"/>
  <c r="J83"/>
  <c r="G83"/>
  <c r="M82"/>
  <c r="J82"/>
  <c r="G82"/>
  <c r="M81"/>
  <c r="J81"/>
  <c r="G81"/>
  <c r="M80"/>
  <c r="J80"/>
  <c r="G80"/>
  <c r="M77"/>
  <c r="J77"/>
  <c r="G77"/>
  <c r="M76"/>
  <c r="J76"/>
  <c r="G76"/>
  <c r="M75"/>
  <c r="J75"/>
  <c r="G75"/>
  <c r="M73"/>
  <c r="J73"/>
  <c r="G73"/>
  <c r="M72"/>
  <c r="J72"/>
  <c r="G72"/>
  <c r="F72" s="1"/>
  <c r="M69"/>
  <c r="J69"/>
  <c r="G69"/>
  <c r="M68"/>
  <c r="J68"/>
  <c r="G68"/>
  <c r="M65"/>
  <c r="J65"/>
  <c r="G65"/>
  <c r="M64"/>
  <c r="J64"/>
  <c r="G64"/>
  <c r="M63"/>
  <c r="J63"/>
  <c r="G63"/>
  <c r="M61"/>
  <c r="J61"/>
  <c r="G61"/>
  <c r="M60"/>
  <c r="J60"/>
  <c r="G60"/>
  <c r="M59"/>
  <c r="J59"/>
  <c r="G59"/>
  <c r="M58"/>
  <c r="J58"/>
  <c r="G58"/>
  <c r="M57"/>
  <c r="J57"/>
  <c r="G57"/>
  <c r="M56"/>
  <c r="J56"/>
  <c r="G56"/>
  <c r="M55"/>
  <c r="J55"/>
  <c r="G55"/>
  <c r="M53"/>
  <c r="J53"/>
  <c r="G53"/>
  <c r="M52"/>
  <c r="J52"/>
  <c r="G52"/>
  <c r="M49"/>
  <c r="J49"/>
  <c r="G49"/>
  <c r="M48"/>
  <c r="J48"/>
  <c r="G48"/>
  <c r="M42"/>
  <c r="J42"/>
  <c r="G42"/>
  <c r="M40"/>
  <c r="J40"/>
  <c r="G40"/>
  <c r="M39"/>
  <c r="J39"/>
  <c r="G39"/>
  <c r="M38"/>
  <c r="J38"/>
  <c r="G38"/>
  <c r="M37"/>
  <c r="J37"/>
  <c r="G37"/>
  <c r="M36"/>
  <c r="J36"/>
  <c r="G36"/>
  <c r="M35"/>
  <c r="J35"/>
  <c r="G35"/>
  <c r="M34"/>
  <c r="J34"/>
  <c r="G34"/>
  <c r="M33"/>
  <c r="J33"/>
  <c r="G33"/>
  <c r="M32"/>
  <c r="J32"/>
  <c r="G32"/>
  <c r="M31"/>
  <c r="J31"/>
  <c r="G31"/>
  <c r="M30"/>
  <c r="J30"/>
  <c r="G30"/>
  <c r="M29"/>
  <c r="J29"/>
  <c r="G29"/>
  <c r="M27"/>
  <c r="J27"/>
  <c r="G27"/>
  <c r="M25"/>
  <c r="J25"/>
  <c r="M23"/>
  <c r="J23"/>
  <c r="M20"/>
  <c r="J20"/>
  <c r="G20"/>
  <c r="M19"/>
  <c r="J19"/>
  <c r="G19"/>
  <c r="M18"/>
  <c r="J18"/>
  <c r="G18"/>
  <c r="M17"/>
  <c r="J17"/>
  <c r="G17"/>
  <c r="M16"/>
  <c r="J16"/>
  <c r="G16"/>
  <c r="M15"/>
  <c r="J15"/>
  <c r="G15"/>
  <c r="M13"/>
  <c r="J13"/>
  <c r="G13"/>
  <c r="F100" l="1"/>
  <c r="F42"/>
  <c r="F49"/>
  <c r="F53"/>
  <c r="F63"/>
  <c r="F65"/>
  <c r="F69"/>
  <c r="F104"/>
  <c r="F108"/>
  <c r="F35"/>
  <c r="F31"/>
  <c r="F33"/>
  <c r="F37"/>
  <c r="F39"/>
  <c r="F116"/>
  <c r="F30"/>
  <c r="F32"/>
  <c r="F34"/>
  <c r="F36"/>
  <c r="F38"/>
  <c r="F40"/>
  <c r="F48"/>
  <c r="F52"/>
  <c r="F55"/>
  <c r="F64"/>
  <c r="F68"/>
  <c r="F15"/>
  <c r="F17"/>
  <c r="F19"/>
  <c r="F58"/>
  <c r="F60"/>
  <c r="F76"/>
  <c r="F94"/>
  <c r="F101"/>
  <c r="F16"/>
  <c r="F18"/>
  <c r="F20"/>
  <c r="F82"/>
  <c r="F85"/>
  <c r="F90"/>
  <c r="F92"/>
  <c r="F98"/>
  <c r="F120"/>
  <c r="F57"/>
  <c r="F59"/>
  <c r="F75"/>
  <c r="F77"/>
  <c r="F81"/>
  <c r="F83"/>
  <c r="F87"/>
  <c r="F117"/>
  <c r="G11"/>
  <c r="J11"/>
  <c r="M11"/>
  <c r="F114"/>
  <c r="F27"/>
  <c r="F29"/>
  <c r="F118"/>
  <c r="F78"/>
  <c r="F88"/>
  <c r="F80"/>
  <c r="F73"/>
  <c r="F61"/>
  <c r="F56"/>
  <c r="G25"/>
  <c r="F25" s="1"/>
  <c r="F13"/>
  <c r="F11"/>
  <c r="G23" l="1"/>
  <c r="F23" s="1"/>
  <c r="G21" l="1"/>
  <c r="F21" s="1"/>
</calcChain>
</file>

<file path=xl/comments1.xml><?xml version="1.0" encoding="utf-8"?>
<comments xmlns="http://schemas.openxmlformats.org/spreadsheetml/2006/main">
  <authors>
    <author>Admin</author>
  </authors>
  <commentList>
    <comment ref="G9" authorId="0">
      <text>
        <r>
          <rPr>
            <sz val="8"/>
            <color indexed="81"/>
            <rFont val="Tahoma"/>
            <family val="2"/>
            <charset val="204"/>
          </rPr>
          <t xml:space="preserve">гр. 7 = (гр.3 + гр.4) х гр.6
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C6" authorId="0">
      <text>
        <r>
          <rPr>
            <sz val="8"/>
            <color indexed="81"/>
            <rFont val="Tahoma"/>
            <family val="2"/>
            <charset val="204"/>
          </rPr>
          <t>графа 3 заполняется в соотвествии с предъявляемыми счетами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Admin</author>
  </authors>
  <commentList>
    <comment ref="D38" authorId="0">
      <text>
        <r>
          <rPr>
            <sz val="8"/>
            <color indexed="81"/>
            <rFont val="Tahoma"/>
            <family val="2"/>
            <charset val="204"/>
          </rPr>
          <t xml:space="preserve">Графа заполняется в соответствии с условиями договора и предъявляемыми счетами
</t>
        </r>
      </text>
    </comment>
  </commentList>
</comments>
</file>

<file path=xl/comments4.xml><?xml version="1.0" encoding="utf-8"?>
<comments xmlns="http://schemas.openxmlformats.org/spreadsheetml/2006/main">
  <authors>
    <author>Admin</author>
  </authors>
  <commentList>
    <comment ref="C8" authorId="0">
      <text>
        <r>
          <rPr>
            <sz val="8"/>
            <color indexed="81"/>
            <rFont val="Tahoma"/>
            <family val="2"/>
            <charset val="204"/>
          </rPr>
          <t>графа 3 заполняется в соотвествии с предъявляемыми счетами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8" authorId="0">
      <text>
        <r>
          <rPr>
            <sz val="8"/>
            <color indexed="81"/>
            <rFont val="Tahoma"/>
            <family val="2"/>
            <charset val="204"/>
          </rPr>
          <t xml:space="preserve">гр.6 = гр.4 х гр.5
</t>
        </r>
      </text>
    </comment>
  </commentList>
</comments>
</file>

<file path=xl/comments5.xml><?xml version="1.0" encoding="utf-8"?>
<comments xmlns="http://schemas.openxmlformats.org/spreadsheetml/2006/main">
  <authors>
    <author>Admin</author>
  </authors>
  <commentList>
    <comment ref="C12" authorId="0">
      <text>
        <r>
          <rPr>
            <sz val="8"/>
            <color indexed="81"/>
            <rFont val="Tahoma"/>
            <family val="2"/>
            <charset val="204"/>
          </rPr>
          <t>графа 3 заполняется в соотвествии с предъявляемыми счетами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<sst xmlns="http://schemas.openxmlformats.org/spreadsheetml/2006/main" count="1543" uniqueCount="711">
  <si>
    <t>Порядковый номер  строки</t>
  </si>
  <si>
    <t>Наименование показателя</t>
  </si>
  <si>
    <t>Код строки (по приказу № 81н)</t>
  </si>
  <si>
    <r>
      <t xml:space="preserve">Код </t>
    </r>
    <r>
      <rPr>
        <sz val="8"/>
        <color theme="1"/>
        <rFont val="Times New Roman"/>
        <family val="1"/>
        <charset val="204"/>
      </rPr>
      <t>КОСГУ</t>
    </r>
  </si>
  <si>
    <r>
      <t xml:space="preserve">Код вида расходов </t>
    </r>
    <r>
      <rPr>
        <sz val="8"/>
        <color theme="1"/>
        <rFont val="Times New Roman"/>
        <family val="1"/>
        <charset val="204"/>
      </rPr>
      <t>(КВР)</t>
    </r>
  </si>
  <si>
    <t>Объем финансового обеспечения, рублей (с точностью до двух знаков после запятой – 0,00)</t>
  </si>
  <si>
    <t>ВСЕГО</t>
  </si>
  <si>
    <t>в том числе:</t>
  </si>
  <si>
    <t>Поступления, всего</t>
  </si>
  <si>
    <t xml:space="preserve"> в том числе:</t>
  </si>
  <si>
    <t>доходы от оказания услуг (работ), всего</t>
  </si>
  <si>
    <t>Выплаты по расходам, всего</t>
  </si>
  <si>
    <t xml:space="preserve">   в том числе :</t>
  </si>
  <si>
    <t>Выплаты персоналу, всего</t>
  </si>
  <si>
    <t>оплата труда и начисления на выплаты по оплате труда, всего,</t>
  </si>
  <si>
    <t xml:space="preserve"> из них:</t>
  </si>
  <si>
    <t>начисления на оплату труда</t>
  </si>
  <si>
    <t>Социальные и иные выплаты населению, всего</t>
  </si>
  <si>
    <t>Уплата налогов, сборов и иных платежей, всего</t>
  </si>
  <si>
    <t xml:space="preserve">     из них:</t>
  </si>
  <si>
    <t xml:space="preserve">     уплата иных платежей</t>
  </si>
  <si>
    <t>Безвозмездные перечисления организациям</t>
  </si>
  <si>
    <t>Прочие расходы (кроме расходов на закупку товаров, работ, услуг), всего</t>
  </si>
  <si>
    <t>из них:</t>
  </si>
  <si>
    <t>исполнение судебных актов по возмещению вреда, причиненного в результате деятельности учреждения</t>
  </si>
  <si>
    <t>Расходы на закупку товаров, работ и услуг, всего</t>
  </si>
  <si>
    <t xml:space="preserve"> из них: </t>
  </si>
  <si>
    <t>транспортные услуги</t>
  </si>
  <si>
    <t>коммунальные услуги</t>
  </si>
  <si>
    <t>услуги и работы по содержанию имущества</t>
  </si>
  <si>
    <t xml:space="preserve"> прочие работы и услуги</t>
  </si>
  <si>
    <t xml:space="preserve"> увеличение стоимости основных средств</t>
  </si>
  <si>
    <t xml:space="preserve"> 0701</t>
  </si>
  <si>
    <t xml:space="preserve"> 0702</t>
  </si>
  <si>
    <t xml:space="preserve"> 0703</t>
  </si>
  <si>
    <t xml:space="preserve">        в том числе в разрезе целевых статей:</t>
  </si>
  <si>
    <t xml:space="preserve">  01 Х 00  78620</t>
  </si>
  <si>
    <t xml:space="preserve">  01 Х 00  80100</t>
  </si>
  <si>
    <t xml:space="preserve">  02 0 00  78320</t>
  </si>
  <si>
    <t>в том числе по подразделам:</t>
  </si>
  <si>
    <t>иные выплаты лицам, привлекаемым для выполнения отдельных полномочий</t>
  </si>
  <si>
    <t>налог на имущество</t>
  </si>
  <si>
    <t>земельный налог</t>
  </si>
  <si>
    <t>всего</t>
  </si>
  <si>
    <t>в том числе</t>
  </si>
  <si>
    <t>областной бюджет</t>
  </si>
  <si>
    <t>местный бюджет</t>
  </si>
  <si>
    <t>в целях капитального ремонта, всего</t>
  </si>
  <si>
    <t xml:space="preserve">         в т.ч.: - транспортные услуги</t>
  </si>
  <si>
    <t xml:space="preserve"> -услуги и работы по содержанию имущества</t>
  </si>
  <si>
    <t xml:space="preserve"> - прочие работы и услуги</t>
  </si>
  <si>
    <t xml:space="preserve">  - увеличение стоимости основных средств</t>
  </si>
  <si>
    <t xml:space="preserve"> прочая закупка, всего</t>
  </si>
  <si>
    <t>в т.ч. услуги связи</t>
  </si>
  <si>
    <t>для обеспечения нужд в области геодезии и картографии</t>
  </si>
  <si>
    <t>заработная плата, всего</t>
  </si>
  <si>
    <t xml:space="preserve">        прочие выплаты  персоналу</t>
  </si>
  <si>
    <t xml:space="preserve">   - руководитель</t>
  </si>
  <si>
    <t xml:space="preserve">   - заместители руководителя</t>
  </si>
  <si>
    <t xml:space="preserve">  - главный бухгалтер</t>
  </si>
  <si>
    <t xml:space="preserve">  - прочий административно - управленческий персонал</t>
  </si>
  <si>
    <t xml:space="preserve">  - педагогические работники дошкольного образования</t>
  </si>
  <si>
    <t xml:space="preserve">  - педагогические работники общего образования</t>
  </si>
  <si>
    <t xml:space="preserve">  - педагогические работники дополнительного образования</t>
  </si>
  <si>
    <t xml:space="preserve">  - младшие воспитатели и помощники воспитателей</t>
  </si>
  <si>
    <t xml:space="preserve">  - секретарь учебной части, диспетчер</t>
  </si>
  <si>
    <t xml:space="preserve">  - лаборанты, включая старшего</t>
  </si>
  <si>
    <t xml:space="preserve">  - водители</t>
  </si>
  <si>
    <t xml:space="preserve">  - вспомогательный персонал (кроме водителей)</t>
  </si>
  <si>
    <t>плата за негативное воздействие на окружающую среду</t>
  </si>
  <si>
    <t>иные субсидии, предоставленные из бюджета), всего</t>
  </si>
  <si>
    <t xml:space="preserve">  01 4 00 84010 </t>
  </si>
  <si>
    <t xml:space="preserve">  01 5 00 84020 </t>
  </si>
  <si>
    <t xml:space="preserve">  01 5 00 84030 </t>
  </si>
  <si>
    <t xml:space="preserve">  01 5 00 84060 </t>
  </si>
  <si>
    <t xml:space="preserve">  01 5 00 84110 </t>
  </si>
  <si>
    <t xml:space="preserve">  01 1 00 78650</t>
  </si>
  <si>
    <t xml:space="preserve">  01 Х 00 78390</t>
  </si>
  <si>
    <t xml:space="preserve">   - в разрезе целевых статей:</t>
  </si>
  <si>
    <t xml:space="preserve">       - в разрезе КОСГУ:</t>
  </si>
  <si>
    <t>доходы от собственности</t>
  </si>
  <si>
    <t xml:space="preserve">        в том числе:</t>
  </si>
  <si>
    <t xml:space="preserve">  - родительская плата за детский сад</t>
  </si>
  <si>
    <t xml:space="preserve">  - платные образовательные услуги</t>
  </si>
  <si>
    <t xml:space="preserve">  - другие платные услуги (кроме образовательных)</t>
  </si>
  <si>
    <t xml:space="preserve">  - прочие доходы</t>
  </si>
  <si>
    <t>доходы от штрафов, пеней, иных сумм принудительного изъятия</t>
  </si>
  <si>
    <t>прочие доходы от сумм принудительного изъятия</t>
  </si>
  <si>
    <t>в т.ч.:                                                                                                       от штрафных санкций за нарушение условий контрактов (договоров)</t>
  </si>
  <si>
    <t>прочие доходы</t>
  </si>
  <si>
    <t xml:space="preserve">в т.ч.:   пожертвования и иные безвомездные перечисления                                                                                          </t>
  </si>
  <si>
    <t xml:space="preserve"> - возмещение расходов ФСС (превышение суммы выплат по социальному страхованию над суммой страховых взносов)</t>
  </si>
  <si>
    <t xml:space="preserve"> - обеспечение мер на сокращение травматизма и профессиональных заболеваний  (0,2% от уплаченных взносов)</t>
  </si>
  <si>
    <t xml:space="preserve">   в том числе по видам выплат :</t>
  </si>
  <si>
    <t xml:space="preserve">   в том числе по КОСГУ: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</si>
  <si>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</si>
  <si>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доходы от операций с активами</t>
  </si>
  <si>
    <t xml:space="preserve">из них: </t>
  </si>
  <si>
    <t xml:space="preserve">         начисления на оплату труда</t>
  </si>
  <si>
    <t xml:space="preserve">              выплаты на период трудоустройства</t>
  </si>
  <si>
    <t xml:space="preserve"> - услуги, работы для целей капитальных вложений</t>
  </si>
  <si>
    <t xml:space="preserve"> - увеличение стоимости строительных материалов для целей кап.вложений</t>
  </si>
  <si>
    <t xml:space="preserve"> - увеличение стоимости прочих оборотных  запасов (материалов_</t>
  </si>
  <si>
    <t xml:space="preserve"> страхование</t>
  </si>
  <si>
    <t xml:space="preserve"> увеличение стоимости продуктов питания</t>
  </si>
  <si>
    <t xml:space="preserve"> увеличение стоимости ГСМ</t>
  </si>
  <si>
    <t xml:space="preserve"> увеличение стоимости мягкого инвентаря</t>
  </si>
  <si>
    <t xml:space="preserve"> увеличение стоимости  прочих оборотных запасов (материалов)</t>
  </si>
  <si>
    <t xml:space="preserve"> увеличение стоимости строительных иатериалов</t>
  </si>
  <si>
    <t xml:space="preserve"> увеличение стоимости прочих матер. запасов однократного применения</t>
  </si>
  <si>
    <t xml:space="preserve">  02 0 00  84050</t>
  </si>
  <si>
    <t xml:space="preserve"> увеличение стоимости  материалов, применяемых в медицинских целях</t>
  </si>
  <si>
    <t xml:space="preserve">  - питание ПОО</t>
  </si>
  <si>
    <t xml:space="preserve">  - питание обучающихся в ОО</t>
  </si>
  <si>
    <t>Количество ставок и штатных единиц по данной  (указанной в графе 2)  должности</t>
  </si>
  <si>
    <t>Средняя численность работников, ед.</t>
  </si>
  <si>
    <t>КОСГУ 241.211</t>
  </si>
  <si>
    <t>списочного состава (без внешних совместителей)</t>
  </si>
  <si>
    <t>внешних совместителей</t>
  </si>
  <si>
    <t>выплаты, носящие постоянный характер без учета РК и СН</t>
  </si>
  <si>
    <t>стимулирующие выплаты без учета РК и СН</t>
  </si>
  <si>
    <t>Районный коэффициент ( 20%) и назбавка за работу в районах КС  и прирав. К ни местн. (50%)</t>
  </si>
  <si>
    <t>ИТОГО</t>
  </si>
  <si>
    <t xml:space="preserve">утверждено в штатном расписании </t>
  </si>
  <si>
    <t xml:space="preserve">Фактически занято  </t>
  </si>
  <si>
    <t>по штатному расписанию</t>
  </si>
  <si>
    <t>по тарификационному списку</t>
  </si>
  <si>
    <t>прочие доплаты, надбавки, повыш. коэффициенты к д/о</t>
  </si>
  <si>
    <t>премии , начисляемые по баллам (руководители и педагоги), и премии по итогам работы (прочий персонал)</t>
  </si>
  <si>
    <t>разовые премии</t>
  </si>
  <si>
    <t>материальная помощь</t>
  </si>
  <si>
    <t>Должность</t>
  </si>
  <si>
    <t>Итого по должностям, оптата руда которых осуществляется за счет средств местногобюджета</t>
  </si>
  <si>
    <t>Руководитель</t>
  </si>
  <si>
    <t>Главный бухгалтер</t>
  </si>
  <si>
    <t>Дата</t>
  </si>
  <si>
    <t xml:space="preserve">Общее количество дней найма жилья </t>
  </si>
  <si>
    <t>Средняя стоимость оплаты за найм жилья в день (руб.)</t>
  </si>
  <si>
    <t>Средняя стоимость проезда к месту командировки в один конец (руб.)</t>
  </si>
  <si>
    <t>суточные (241.212)</t>
  </si>
  <si>
    <t>проживание (241.226)</t>
  </si>
  <si>
    <t>проезд (241.226)</t>
  </si>
  <si>
    <t>Количество  человек</t>
  </si>
  <si>
    <t>Количество  месяцев</t>
  </si>
  <si>
    <t>Размер пособия в месяц,  руб.</t>
  </si>
  <si>
    <t>Наименование учреждения (стр.подразделения)  "_________________________"</t>
  </si>
  <si>
    <t>Цель (служебная командировка, курсы повышения квалификации, указать)</t>
  </si>
  <si>
    <t>Общее количество дней пребывания работников в командировке</t>
  </si>
  <si>
    <t>Ккомандировочные расходы,  руб.</t>
  </si>
  <si>
    <t>Расходы, руб.  (241.266)</t>
  </si>
  <si>
    <t>Итого за счет средств местгого бюджета</t>
  </si>
  <si>
    <t>Итого за счет средств областного бюджета</t>
  </si>
  <si>
    <t>Пособие по уходу за ребенком до 3-х лет</t>
  </si>
  <si>
    <t>Командировочные расходы</t>
  </si>
  <si>
    <t>Таблица 2р</t>
  </si>
  <si>
    <t>№ п/п</t>
  </si>
  <si>
    <t>Наименование государственного внебюджетного фонда</t>
  </si>
  <si>
    <t>Размер базы  для начисления страховых взносов, руб.</t>
  </si>
  <si>
    <t>Сумма взноса, руб.</t>
  </si>
  <si>
    <t>средства от приносящей доход деятельности</t>
  </si>
  <si>
    <t>Итого</t>
  </si>
  <si>
    <t>Страховые взносы в Пенсионный фонд РФ, всего</t>
  </si>
  <si>
    <t>Х</t>
  </si>
  <si>
    <t xml:space="preserve"> 1.1</t>
  </si>
  <si>
    <t>по ставке  22,0%</t>
  </si>
  <si>
    <t xml:space="preserve"> 1.2</t>
  </si>
  <si>
    <t>по ставке  10,0%</t>
  </si>
  <si>
    <t xml:space="preserve"> 1.3</t>
  </si>
  <si>
    <t>с применением пониженных тарифов взносов в пенсионный фонд РФ для отдельных категорий плательщиков</t>
  </si>
  <si>
    <t>Страховые взносы в Фонд социального страхования РФ, всего</t>
  </si>
  <si>
    <t xml:space="preserve"> 2.1</t>
  </si>
  <si>
    <t>обязательное социальное страхование на случай временной нетрудоспособности и в связи с материнством по ставке 2,9 %</t>
  </si>
  <si>
    <t xml:space="preserve"> 2.2</t>
  </si>
  <si>
    <t>с применением ставки взносов в Фонд социального страхования РФ по ставке 0,0 %</t>
  </si>
  <si>
    <t xml:space="preserve"> 2.3</t>
  </si>
  <si>
    <t>обязательное социальное страхование от несчастных случаев на производстве и профессиональных заболевавний по ставке 0,2 %</t>
  </si>
  <si>
    <t xml:space="preserve"> 2.4</t>
  </si>
  <si>
    <t>обязательное социальное страхование от несчастных случаев на производстве и профессиональных заболевавний по ставке 0,__%</t>
  </si>
  <si>
    <t xml:space="preserve"> 2.5</t>
  </si>
  <si>
    <t>Страховые взносы в федеральный фонд обязательного медицинского страхования, всего (по ставке 5,1 %)</t>
  </si>
  <si>
    <t>Директор</t>
  </si>
  <si>
    <t>Таблица 3р</t>
  </si>
  <si>
    <t>№</t>
  </si>
  <si>
    <t>Ф.И.О. работника</t>
  </si>
  <si>
    <t>Вид расходов(содержание жилья, электроэнергия, отопление, твердое топливо)</t>
  </si>
  <si>
    <t>Занимаемая площадь, кв.м</t>
  </si>
  <si>
    <t>Состав семьи, чел.</t>
  </si>
  <si>
    <t>Соц. норма площади, кв.м.</t>
  </si>
  <si>
    <t>Площадь, расходы по которой подл.возм. кв.м</t>
  </si>
  <si>
    <t>Объем потребления в планируемом году ( в натур. выр.)</t>
  </si>
  <si>
    <t>Тариф, (за ед. объема)</t>
  </si>
  <si>
    <t>Сумма  расходов в год, руб.</t>
  </si>
  <si>
    <t>…</t>
  </si>
  <si>
    <t>1</t>
  </si>
  <si>
    <t xml:space="preserve">Итого </t>
  </si>
  <si>
    <t>2</t>
  </si>
  <si>
    <t>3</t>
  </si>
  <si>
    <t>4</t>
  </si>
  <si>
    <t>Всего</t>
  </si>
  <si>
    <t>Кол-во членов семьи</t>
  </si>
  <si>
    <t>Планируемый объём потребления в планируемом году</t>
  </si>
  <si>
    <t>Тариф, руб.</t>
  </si>
  <si>
    <t>Расходы по предоставлению МПС в  год , руб.</t>
  </si>
  <si>
    <t>электроэнергии, кВт</t>
  </si>
  <si>
    <t>теплооэнергии, Гкал</t>
  </si>
  <si>
    <t>твердого топлива (дрова), куб.м.</t>
  </si>
  <si>
    <t>содержание жилья за кв.м</t>
  </si>
  <si>
    <t>капитальный ремонт общего имущества в многоквартирном доме</t>
  </si>
  <si>
    <t>электроэнергия за 1 кВт</t>
  </si>
  <si>
    <t>теплоэнергия за 1 Гкал.</t>
  </si>
  <si>
    <t>твердого топлива (дрова),  за 1 куб.м.</t>
  </si>
  <si>
    <t>Сумма расходов за содержание жилья</t>
  </si>
  <si>
    <t>Сумма расходов за капитальный ремонт общего имущ. в многокв. доме</t>
  </si>
  <si>
    <t>Сумма расходов за электроэнергию</t>
  </si>
  <si>
    <t>Сумма расходов за централизованное отопление, дрова.</t>
  </si>
  <si>
    <t>твердого топлива (дрова)</t>
  </si>
  <si>
    <t>Итого по учителям</t>
  </si>
  <si>
    <t>Итого по воспитателям</t>
  </si>
  <si>
    <t>Итого по прочим педагогическим работникам</t>
  </si>
  <si>
    <t>Педагогические работники, находящиеся в отпуске по беременности и родам или по уходу за ребенком до 1,5 (3) лет:</t>
  </si>
  <si>
    <t>Вышедшие на пенсию педагогические работники:</t>
  </si>
  <si>
    <t>Количество работников</t>
  </si>
  <si>
    <t>Количество иждивенцев</t>
  </si>
  <si>
    <t>Пункт назначения (область, край, республика)</t>
  </si>
  <si>
    <t>Средняя стоимость проезда в оба конца на 1 человека, рублей</t>
  </si>
  <si>
    <t>Вид услуг</t>
  </si>
  <si>
    <t xml:space="preserve">Единица измерения </t>
  </si>
  <si>
    <t>Количество в натуральном выражении  (номеров, каналов, минут, отправлений и т.д.)</t>
  </si>
  <si>
    <t>Стоимость за единицу, руб.</t>
  </si>
  <si>
    <t>Сумма расходов в год, руб.</t>
  </si>
  <si>
    <t>в месяц</t>
  </si>
  <si>
    <t>в год</t>
  </si>
  <si>
    <t>Абонентская плата за номер</t>
  </si>
  <si>
    <t>Повременная оплата междугородних соединений</t>
  </si>
  <si>
    <t>Повременная оплата местных  соединений</t>
  </si>
  <si>
    <t>Сотовая связь</t>
  </si>
  <si>
    <t>Пересылка почтовой корреспонденции</t>
  </si>
  <si>
    <t>Услуги Интернет</t>
  </si>
  <si>
    <t>……</t>
  </si>
  <si>
    <t>ИТОГО за счет средств местного бюджета</t>
  </si>
  <si>
    <t>ИТОГО за счет средств областного бюджета</t>
  </si>
  <si>
    <t>ИТОГО за счет средств от  приносящей доход деятельности</t>
  </si>
  <si>
    <t>Наименование расходов (услуг)</t>
  </si>
  <si>
    <t>Количество услуг перевозок в год</t>
  </si>
  <si>
    <t>Цена услуги перевозки, руб.</t>
  </si>
  <si>
    <t>Ед.     изм.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</si>
  <si>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</si>
  <si>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</si>
  <si>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</si>
  <si>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</si>
  <si>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</si>
  <si>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</si>
  <si>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</si>
  <si>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</si>
  <si>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</si>
  <si>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</si>
  <si>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</si>
  <si>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</si>
  <si>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кВт</t>
  </si>
  <si>
    <t>в том числе по объектам:</t>
  </si>
  <si>
    <t>Гкал</t>
  </si>
  <si>
    <t>куб.м.</t>
  </si>
  <si>
    <t>5</t>
  </si>
  <si>
    <t>6</t>
  </si>
  <si>
    <t>Расчет расходов на оплату прочих услуг по содержанию имущества:</t>
  </si>
  <si>
    <t>Наименование</t>
  </si>
  <si>
    <t>Единица изменения</t>
  </si>
  <si>
    <t>Количество</t>
  </si>
  <si>
    <t>Стоимость единицы ., руб.</t>
  </si>
  <si>
    <t>Сумма в год. , руб.</t>
  </si>
  <si>
    <t>Итого по местному  бюджету</t>
  </si>
  <si>
    <t>Итого средства от приносящей доход  деятельности</t>
  </si>
  <si>
    <t>Наименование расходов</t>
  </si>
  <si>
    <t>Количество в год</t>
  </si>
  <si>
    <t>Стоимость единицы , руб.</t>
  </si>
  <si>
    <t>Итого по областному бюджету</t>
  </si>
  <si>
    <t>Итого по местному бюджету</t>
  </si>
  <si>
    <t>Расходы по оплате  медицинского  обследования работников:</t>
  </si>
  <si>
    <t>№ стр.</t>
  </si>
  <si>
    <t>Количество медосмотров в год</t>
  </si>
  <si>
    <t>Стоимость 1 медосмотра  руб.</t>
  </si>
  <si>
    <t xml:space="preserve">КОСГУ </t>
  </si>
  <si>
    <t>Сумма , руб.</t>
  </si>
  <si>
    <t>Периодические медосмотры:</t>
  </si>
  <si>
    <t>Медосмотры при поступлении на работу:</t>
  </si>
  <si>
    <t>Предрейсовые и послерейсовые медосмотры водителей:</t>
  </si>
  <si>
    <t>Психиатрическое освидетельствование работников:</t>
  </si>
  <si>
    <t>Расходы по оплате гигиенического обучения работников</t>
  </si>
  <si>
    <t>Стоимость 1  обучения  руб.</t>
  </si>
  <si>
    <t>Сантехминимум:</t>
  </si>
  <si>
    <t>Ставка налога, %</t>
  </si>
  <si>
    <t>Среднегодовая стоимость имущества , руб.</t>
  </si>
  <si>
    <t xml:space="preserve">Расходы по уплате   транспортного налога </t>
  </si>
  <si>
    <t>Наименование  транспортного средства</t>
  </si>
  <si>
    <t>Мощность двигателя, л.с.</t>
  </si>
  <si>
    <t>Налоговая ставка, руб.</t>
  </si>
  <si>
    <t>Количество месяцев владения</t>
  </si>
  <si>
    <t>Сумма  налога в год, руб.</t>
  </si>
  <si>
    <t>Период</t>
  </si>
  <si>
    <t>1 квартал</t>
  </si>
  <si>
    <t>2 квартал</t>
  </si>
  <si>
    <t>3 квартал</t>
  </si>
  <si>
    <t>4 квартал</t>
  </si>
  <si>
    <t xml:space="preserve">Наименование </t>
  </si>
  <si>
    <t>Расходы по оплате топлива (бензин)</t>
  </si>
  <si>
    <t>Марка автотранспорта</t>
  </si>
  <si>
    <t>Год выпуска</t>
  </si>
  <si>
    <t>Утвержденные нормы расхода (литров на 100 км пробега)</t>
  </si>
  <si>
    <t xml:space="preserve">Стоимость единицы объема (тариф) </t>
  </si>
  <si>
    <t>Наименование маршрута</t>
  </si>
  <si>
    <t>Пробег в одну сторону, км</t>
  </si>
  <si>
    <t xml:space="preserve">Планируемый расход на  бензина  в год, литров </t>
  </si>
  <si>
    <t>Количество рейсов</t>
  </si>
  <si>
    <t>Планируемые расходы на приобретение бензина (количество км пробега / 100 * на норму расхода соответствующего месяца * стоимость 1 литра)</t>
  </si>
  <si>
    <t>летняя</t>
  </si>
  <si>
    <t>зимняя</t>
  </si>
  <si>
    <t>период сезон.распутицы</t>
  </si>
  <si>
    <t>х</t>
  </si>
  <si>
    <t>Нормы расхода топлива утверждены приказом от _____________________ № __________</t>
  </si>
  <si>
    <t>Расходы по оплате   стоимости масел и смазок для автотранспорта</t>
  </si>
  <si>
    <t>Планируемый расход топлива в год, литров</t>
  </si>
  <si>
    <t>Норма расхода масел (смазок) на 10 литров расхода топлива, литров (кг)</t>
  </si>
  <si>
    <t>Нормативный расход масел (смазок) в год, литров (кг)</t>
  </si>
  <si>
    <t>Цена единицы (литра, кг) , руб.</t>
  </si>
  <si>
    <t>Общая сумма расходов в год, руб.</t>
  </si>
  <si>
    <t>Расходы по оплате   стоимости трмозной жидкости, охлаждающих низкозамерзающих жидкостей для автотранспорта</t>
  </si>
  <si>
    <t>Количество единиц автотранспорта</t>
  </si>
  <si>
    <t>Количество заправок на одну единицу автотранспорта</t>
  </si>
  <si>
    <t>Цена единицы , руб.</t>
  </si>
  <si>
    <t>Ед.измер.</t>
  </si>
  <si>
    <t>Количество детей</t>
  </si>
  <si>
    <t>Сведения о наличии транспортных средств в образовательном учреждении</t>
  </si>
  <si>
    <t>МБОУ "_________________________"</t>
  </si>
  <si>
    <t>Марка транспортного средства</t>
  </si>
  <si>
    <t>Мощность двигателя</t>
  </si>
  <si>
    <t>Дата  передачи транспортного средства образовательному учреждению</t>
  </si>
  <si>
    <t xml:space="preserve">Балансовая стоимость  транспортного средства </t>
  </si>
  <si>
    <t xml:space="preserve">Остаточная стоимость </t>
  </si>
  <si>
    <t>За счет каких средств приобретено (бюджет, внебюджет)</t>
  </si>
  <si>
    <t>Всего по КОСГУ 214</t>
  </si>
  <si>
    <t>Итого по КОСГУ 265</t>
  </si>
  <si>
    <t>Работающие  (за исключением находящихся в отпуске по беременности и родам или по уходу за ребенком до 1,5 (3) лет):</t>
  </si>
  <si>
    <t>Итого по руководителям</t>
  </si>
  <si>
    <t>Итого по заместителям руководителя</t>
  </si>
  <si>
    <t>Планируемый размер среднемесячной заработной платы , руб.</t>
  </si>
  <si>
    <t>Таблица 4р</t>
  </si>
  <si>
    <t>Таблица 5р</t>
  </si>
  <si>
    <t>Таблица 6р</t>
  </si>
  <si>
    <t>Таблица 7р</t>
  </si>
  <si>
    <t>Таблица 8р</t>
  </si>
  <si>
    <t>Таблица 9р</t>
  </si>
  <si>
    <t>Таблица 10р</t>
  </si>
  <si>
    <t>Таблица 12р</t>
  </si>
  <si>
    <t>Таблица 11р</t>
  </si>
  <si>
    <t>Таблица 13р</t>
  </si>
  <si>
    <t>Таблица 14р</t>
  </si>
  <si>
    <t>Таблица 15р</t>
  </si>
  <si>
    <t>Таблица 16р</t>
  </si>
  <si>
    <t>Дети - инвалиды</t>
  </si>
  <si>
    <t>Дети - сироты</t>
  </si>
  <si>
    <t>Дети, оставшиеся без попечения родителй</t>
  </si>
  <si>
    <t>Средняя посещаемость  одним ребенком ДОУ в год (дней)</t>
  </si>
  <si>
    <t>Общее количество дето - дней посещения детьми  ДОУ  в год</t>
  </si>
  <si>
    <t>Установленный размер родительской платы на одного ребена в день, руб.</t>
  </si>
  <si>
    <t>Количество обучающихся с ОВЗ</t>
  </si>
  <si>
    <t>Средняя посещаемость ОО   одним обучающимся с ОВЗ в год (дней)</t>
  </si>
  <si>
    <t>Общее количество дето - дней посещения ОО обучающимися с ОВЗ в год</t>
  </si>
  <si>
    <t>Средняя стоимость набора продуктов питания на одного обучающегося в день, руб.</t>
  </si>
  <si>
    <t>Таблица 17р</t>
  </si>
  <si>
    <t>Таблица 18р</t>
  </si>
  <si>
    <t xml:space="preserve">Расчеты (обоснования) по поступлениям </t>
  </si>
  <si>
    <t>Таблица 19р</t>
  </si>
  <si>
    <t>Средняя посещаемость ОО одним  обучающимся (воспитанником) в год (дней)</t>
  </si>
  <si>
    <t>Общее количество дето - дней посещения ОО обучающимися (воспитанниками)  в год</t>
  </si>
  <si>
    <t>Размер платы в день на одного обучающегося (воспитанника), руб.</t>
  </si>
  <si>
    <t>Общая сумма поступлений в год, руб.</t>
  </si>
  <si>
    <t>Среднегодовое количество человек   (обучающихся, воспитанников)</t>
  </si>
  <si>
    <t>Единица измерения (обучающийся, час, занятие …)</t>
  </si>
  <si>
    <t>Количество услуг вгод</t>
  </si>
  <si>
    <t>Размер платы за единицу, руб.</t>
  </si>
  <si>
    <t xml:space="preserve">  - другие платные услуги (кроме образовательных), указать</t>
  </si>
  <si>
    <t xml:space="preserve">  - прочие доходы (указать)</t>
  </si>
  <si>
    <t>на 01.01.2019</t>
  </si>
  <si>
    <t>недвижимое</t>
  </si>
  <si>
    <t xml:space="preserve">движимое </t>
  </si>
  <si>
    <t>на 01.02.2019</t>
  </si>
  <si>
    <t>на 01.03.2019</t>
  </si>
  <si>
    <t>на 01.04.2019</t>
  </si>
  <si>
    <t>на 01.05.2019</t>
  </si>
  <si>
    <t>на 01.06.2019</t>
  </si>
  <si>
    <t>на 01.07.2019</t>
  </si>
  <si>
    <t>на 01.08.2019</t>
  </si>
  <si>
    <t>на 01.09.2019</t>
  </si>
  <si>
    <t>на 01.10.2019</t>
  </si>
  <si>
    <t>на 01.11.2019</t>
  </si>
  <si>
    <t>на 01.12.2019</t>
  </si>
  <si>
    <t>на 31.12.2019</t>
  </si>
  <si>
    <t>Сумма налога за  год, руб.</t>
  </si>
  <si>
    <t>Кассовые расходы по уплате налога на имущество в 2019 году, учитываемые в плане ФХД</t>
  </si>
  <si>
    <t>Кадастровая стоимость земельного участка</t>
  </si>
  <si>
    <t>Адрес объекта, кадастровый номер, назначение объекта</t>
  </si>
  <si>
    <t>ИТОГО по учреждению</t>
  </si>
  <si>
    <t>Наименование учреждения  "_________________________"</t>
  </si>
  <si>
    <t xml:space="preserve">сборов за негативное воздействие на окружающую среду </t>
  </si>
  <si>
    <t>Размер платежа, руб.</t>
  </si>
  <si>
    <t>Государственный номер</t>
  </si>
  <si>
    <t xml:space="preserve">Расходы по уплате прочих сборов и платежей </t>
  </si>
  <si>
    <t>Таблица 20р</t>
  </si>
  <si>
    <t>Таблица 21р</t>
  </si>
  <si>
    <t>Таблица 22р</t>
  </si>
  <si>
    <t xml:space="preserve">Код по бюд-жетной  клас-сификации РФ </t>
  </si>
  <si>
    <t>За счет БЮДЖЕТНЫХ СРЕДСТВ</t>
  </si>
  <si>
    <t>заработная плата</t>
  </si>
  <si>
    <t>стимулирующие выплаты</t>
  </si>
  <si>
    <t>ИТОГО за счет бюджетных средств</t>
  </si>
  <si>
    <t>ИТОГО за счет внебюджетных средств</t>
  </si>
  <si>
    <t>ВСЕГО по КОСГУ 241.211 за счет всех источников</t>
  </si>
  <si>
    <t>За счет ВНЕБЮДЖЕТНЫХ средств</t>
  </si>
  <si>
    <t>Работающие (за исключением находящихся в отпуске по беременности и родам или по уходу за ребенком до 1,5 (3) лет):</t>
  </si>
  <si>
    <t>Находящиеся в отпуске по беременности и родам или по уходу за ребенком до 1,5 (3) лет:</t>
  </si>
  <si>
    <t>Бывшие работники, вышедшие на пенсию:</t>
  </si>
  <si>
    <t>Итого за счет средств местного бюджета</t>
  </si>
  <si>
    <t>Итого по подвозу обучающихся к месту учебы и обратно</t>
  </si>
  <si>
    <t>Итого по подвозу обучающихся на ГИА</t>
  </si>
  <si>
    <t>Итого по подвозу обучающихся на олимпиады, соревнования, конкурсы</t>
  </si>
  <si>
    <t>Итого по общехозяйственным рейсам, несвязанным с подвозом обучающихся</t>
  </si>
  <si>
    <t>ВСЕГО за счет средств местного бюджета</t>
  </si>
  <si>
    <t xml:space="preserve">ВСЕГО за счет внебюджетных средств </t>
  </si>
  <si>
    <t>Расходы по организации питания  в общеобразовательных организациях</t>
  </si>
  <si>
    <t>Организация питания обучающихся с ОВЗ:</t>
  </si>
  <si>
    <t>1 - 4 классы</t>
  </si>
  <si>
    <t>5 - 9 классы</t>
  </si>
  <si>
    <t>10 - 11 классы</t>
  </si>
  <si>
    <t>питание обучающихся в ОО</t>
  </si>
  <si>
    <t>питание ПОО</t>
  </si>
  <si>
    <t>Питание детей, родители которых освобождены от уплаты родительской платы:</t>
  </si>
  <si>
    <t>Питание детей, родители которых не освобождены от уплаты родительской платы</t>
  </si>
  <si>
    <t>Расходы по организации  питания в дошкольных органзизациях</t>
  </si>
  <si>
    <t>Количество человек</t>
  </si>
  <si>
    <t>Среднее количество дней организации питания в расчете на   одного человека в год</t>
  </si>
  <si>
    <t>Общее количество человеко - дней  в год</t>
  </si>
  <si>
    <t>Средняя стоимость набора продуктов питания в расчете на  на одного человека в день, руб.</t>
  </si>
  <si>
    <t>Таблица 1.1</t>
  </si>
  <si>
    <t>Таблица 1.4</t>
  </si>
  <si>
    <t>Таблица 1.3</t>
  </si>
  <si>
    <t>Таблица 1.2</t>
  </si>
  <si>
    <t>пособия за первые 3 дня временной нетрудоспособности за счет средств работодателя</t>
  </si>
  <si>
    <t>транспортный налог</t>
  </si>
  <si>
    <t>госпошлина</t>
  </si>
  <si>
    <t>КОСГУ 241.266, 241.264</t>
  </si>
  <si>
    <t>Педагогические работники  общего образования</t>
  </si>
  <si>
    <t>Педагогические работники дошкольного образования</t>
  </si>
  <si>
    <t>Педагогические работники дополнительного образования</t>
  </si>
  <si>
    <t>Младшие воспитатели (помощники воспитателей)</t>
  </si>
  <si>
    <t>Водители</t>
  </si>
  <si>
    <t>Прочий персонал</t>
  </si>
  <si>
    <t>Прочий АУП</t>
  </si>
  <si>
    <t>Вспомогательный персонал</t>
  </si>
  <si>
    <t>за первые 3 дня временной нетрудоспособности за счет работодателя  (241.266)</t>
  </si>
  <si>
    <t>выходное пособие при сокращении штата (1 месяц) (241.266)</t>
  </si>
  <si>
    <t xml:space="preserve">выплаты на период трудоустройства  уволенным по сокращению  (241.264) </t>
  </si>
  <si>
    <t>выходное пособие при  выходе на пенсию  (241.266)</t>
  </si>
  <si>
    <t>ИТОГО по 0701</t>
  </si>
  <si>
    <t>ИТОГО по 0702</t>
  </si>
  <si>
    <t>ВСЕГО по должностям, оплата ируда которых осуществляется за счет средств субвенции из областного бюджета</t>
  </si>
  <si>
    <t>0701  (прочий АУП)</t>
  </si>
  <si>
    <t>0701 (вспомогательный персонал)</t>
  </si>
  <si>
    <t>0702  (прочий АУП)</t>
  </si>
  <si>
    <t>0702 (вспомогательный персонал)</t>
  </si>
  <si>
    <t>ИТОГО по 0703</t>
  </si>
  <si>
    <t>услуги и работы для целей капитальных вложений</t>
  </si>
  <si>
    <t xml:space="preserve"> увеличение стоимости  матер. запасов для целей каптиальнвх вложений</t>
  </si>
  <si>
    <t xml:space="preserve">Общая нагрузка работника данной должности включая совместительство, совмещение  (шт.ед.) </t>
  </si>
  <si>
    <t>оплата за совместительство, совмещение другой должности</t>
  </si>
  <si>
    <t>Заместитель руководителя по УВР</t>
  </si>
  <si>
    <t>Заместитель руководителя по АХР</t>
  </si>
  <si>
    <t>Заместитель руководителя по ВР</t>
  </si>
  <si>
    <t>Код строки (по приказу № 244/о)</t>
  </si>
  <si>
    <t>Остаток средств на начало текущего финансового года</t>
  </si>
  <si>
    <t>Остаток средств на конец текущего финансового года</t>
  </si>
  <si>
    <t>Выплаты уменьшающие доход, всего</t>
  </si>
  <si>
    <t>Прочие выплаты, всего</t>
  </si>
  <si>
    <t>возврат в бюджет средств субсидии</t>
  </si>
  <si>
    <t>2110 + 2140</t>
  </si>
  <si>
    <t>закупки в сфере информационно - коммуникационных технологий</t>
  </si>
  <si>
    <t>закупки  научно- исследовательских и опытно-конструкторских работ</t>
  </si>
  <si>
    <t>капитальные вложения в объекты муниципальной собственности</t>
  </si>
  <si>
    <t>прочие выплаты  персоналу</t>
  </si>
  <si>
    <t>из них:    выплата компенсации родит.платы</t>
  </si>
  <si>
    <t xml:space="preserve">                МСП бывшим работникам</t>
  </si>
  <si>
    <t xml:space="preserve">  01 5 00 S8170</t>
  </si>
  <si>
    <t xml:space="preserve">  01 5 00 S8520</t>
  </si>
  <si>
    <t xml:space="preserve">  01 5 00 S8260</t>
  </si>
  <si>
    <t xml:space="preserve">  19 0 00 L0270</t>
  </si>
  <si>
    <t>таблица 1.1</t>
  </si>
  <si>
    <t>из них доходы от аренды</t>
  </si>
  <si>
    <t>доходы от оказания услуг (работ), компенсации затрат учреждений, всего</t>
  </si>
  <si>
    <t>доходы от оказания платных образовательных услуг</t>
  </si>
  <si>
    <t>доходы от оказания прочих платных  услуг</t>
  </si>
  <si>
    <t xml:space="preserve"> в том числе:                                                          субсидии на финансовое обеспечение выполнения муниципального задания </t>
  </si>
  <si>
    <t>субсидии на осуществление капитальных вложений</t>
  </si>
  <si>
    <t>прочие неналоговые доходы</t>
  </si>
  <si>
    <t xml:space="preserve"> в том числе:                                                                                                         субсидии на иные цели</t>
  </si>
  <si>
    <t>прочие доходы, всего</t>
  </si>
  <si>
    <t xml:space="preserve">прочие поступления, всего </t>
  </si>
  <si>
    <t>Доходы, всего</t>
  </si>
  <si>
    <t>Расходы, всего</t>
  </si>
  <si>
    <t>иные выплаты, за исключением фонда оплаты труда учреждения,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</si>
  <si>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</si>
  <si>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в том числе:
на выплаты по оплате труда</t>
  </si>
  <si>
    <t>на иные выплаты работникам</t>
  </si>
  <si>
    <t>прочие выплаты персоналу, в том числе компенсационного характера</t>
  </si>
  <si>
    <t>в том числе:
оплата труда</t>
  </si>
  <si>
    <t>в том числе:
социальные выплаты гражданам, кроме публичных нормативных социальных выплат</t>
  </si>
  <si>
    <t>из них:
пособия, компенсации и иные социальные выплаты гражданам, кроме публичных нормативных обязательств</t>
  </si>
  <si>
    <t>из них:
налог на имущество организаций и земельный налог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</si>
  <si>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</si>
  <si>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уплата штрафов (в том числе административных), пеней, иных платежей</t>
  </si>
  <si>
    <t>из них: 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</si>
  <si>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в том числе:
закупку научно-исследовательских и опытно-конструкторских работ</t>
  </si>
  <si>
    <t>закупку товаров, работ, услуг в сфере информационно-коммуникационных технологий</t>
  </si>
  <si>
    <t>закупку товаров, работ, услуг в целях капитального ремонта муниципального имущества</t>
  </si>
  <si>
    <t>закупку товаров, работ, услуг для обеспечения нужд в области геодезии и картографии</t>
  </si>
  <si>
    <t>в том числе:
приобретение объектов недвижимого имущества муниципальными учреждениями</t>
  </si>
  <si>
    <t>реконструкция объектов недвижимого имущества муниципальными  учреждениями</t>
  </si>
  <si>
    <t>капитальные вложения в объекты муниципальной собственности, всего</t>
  </si>
  <si>
    <t>из них:
возврат в бюджет средств субсидии</t>
  </si>
  <si>
    <t xml:space="preserve">Выплаты, уменьшающие доход, всего </t>
  </si>
  <si>
    <t xml:space="preserve">в том числе:
налог на прибыль </t>
  </si>
  <si>
    <t xml:space="preserve">налог на добавленную стоимость </t>
  </si>
  <si>
    <t xml:space="preserve">прочие налоги, уменьшающие доход </t>
  </si>
  <si>
    <t xml:space="preserve">Прочие выплаты, всего </t>
  </si>
  <si>
    <t>таблица 1.2</t>
  </si>
  <si>
    <t>таблица 1.3</t>
  </si>
  <si>
    <t>таблица 1.4</t>
  </si>
  <si>
    <t>Итого                                                                (сумма строк 1,2,3,4,5)</t>
  </si>
  <si>
    <t>Расход в натуральном выражении, всего</t>
  </si>
  <si>
    <t>Расходы на оплату, всего</t>
  </si>
  <si>
    <t>Тариф (за 1 кВт)</t>
  </si>
  <si>
    <t>руб.</t>
  </si>
  <si>
    <t>ВСЕГО за год, руб.</t>
  </si>
  <si>
    <t>Показатель</t>
  </si>
  <si>
    <t>7</t>
  </si>
  <si>
    <t>8</t>
  </si>
  <si>
    <t>9</t>
  </si>
  <si>
    <t>10</t>
  </si>
  <si>
    <t>11</t>
  </si>
  <si>
    <t>12</t>
  </si>
  <si>
    <t>Горячая вода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</si>
  <si>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</si>
  <si>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</si>
  <si>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</si>
  <si>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</si>
  <si>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</si>
  <si>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</si>
  <si>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</si>
  <si>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</si>
  <si>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</si>
  <si>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</si>
  <si>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</si>
  <si>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</si>
  <si>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Водоснабжение</t>
  </si>
  <si>
    <t>25</t>
  </si>
  <si>
    <t>26</t>
  </si>
  <si>
    <t>27</t>
  </si>
  <si>
    <t>28</t>
  </si>
  <si>
    <t>29</t>
  </si>
  <si>
    <t>30</t>
  </si>
  <si>
    <t>Водоотведение</t>
  </si>
  <si>
    <t>Ассенизация</t>
  </si>
  <si>
    <t>31</t>
  </si>
  <si>
    <t>32</t>
  </si>
  <si>
    <t>33</t>
  </si>
  <si>
    <t>34</t>
  </si>
  <si>
    <t>35</t>
  </si>
  <si>
    <t>36</t>
  </si>
  <si>
    <t>37</t>
  </si>
  <si>
    <t>Расходы на оплату</t>
  </si>
  <si>
    <t>Задолженность по оплате налога на 01.01.2020 (сумма налога, подлежащая доплате в бюджет по итогам 2019 года)</t>
  </si>
  <si>
    <t>Авансровый платеж за 1 квартал 2020 года</t>
  </si>
  <si>
    <t>Авансровый платеж за 1 полугодие  2020 года</t>
  </si>
  <si>
    <t>Авансровый платеж за 9 месяцев 2020 года</t>
  </si>
  <si>
    <t>Итого к уплате в 2020 году</t>
  </si>
  <si>
    <t>Задолженность по оплате налога на 01.01.2021 (сумма налога, подлежащая доплате в бюджет по итогам 2020 года)</t>
  </si>
  <si>
    <t>2019 год (факт)</t>
  </si>
  <si>
    <t>2020 год (прогноз)</t>
  </si>
  <si>
    <t>на 01.01.2020</t>
  </si>
  <si>
    <t>на 01.02.2020</t>
  </si>
  <si>
    <t>на 01.03.2020</t>
  </si>
  <si>
    <t>на 01.04.2020</t>
  </si>
  <si>
    <t>на 01.05.2020</t>
  </si>
  <si>
    <t>на 01.06.2020</t>
  </si>
  <si>
    <t>на 01.07.2020</t>
  </si>
  <si>
    <t>на 01.08.2020</t>
  </si>
  <si>
    <t>на 01.09.2020</t>
  </si>
  <si>
    <t>на 01.10.2020</t>
  </si>
  <si>
    <t>на 01.11.2020</t>
  </si>
  <si>
    <t>на 01.12.2020</t>
  </si>
  <si>
    <t>на 31.12.2020</t>
  </si>
  <si>
    <t xml:space="preserve">2019 год </t>
  </si>
  <si>
    <t>2020 год</t>
  </si>
  <si>
    <t>Кассовые расходы по уплате земельного налога  в 2020 году, учитываемые в плане ФХД</t>
  </si>
  <si>
    <t>Единица измерения</t>
  </si>
  <si>
    <t>Расходы по организации питания  в  лагерях с дневным пребываниеи в каникулярное время:</t>
  </si>
  <si>
    <t>В период летних каникул</t>
  </si>
  <si>
    <t>В период осенних  каникул</t>
  </si>
  <si>
    <t>Стоимость набора продуктов питания в расчете на  на одного человека в день, руб.</t>
  </si>
  <si>
    <t>КОСГУ</t>
  </si>
  <si>
    <t xml:space="preserve">  - </t>
  </si>
  <si>
    <t xml:space="preserve">  - доходы от аренды</t>
  </si>
  <si>
    <t>остаточная стоимость имущества , руб.</t>
  </si>
  <si>
    <t>Остаточная стоимость имущества , руб.</t>
  </si>
  <si>
    <t>Первые дети в семье, на которвых выплачивается компенсация родительской платы</t>
  </si>
  <si>
    <t>Вторые  дети в семье, на которвых выплачивается компенсация родительской платы</t>
  </si>
  <si>
    <t>Третьи дети в семье, на которвых выплачивается компенсация родительской платы</t>
  </si>
  <si>
    <t xml:space="preserve">Среднегодовое количество человек   </t>
  </si>
  <si>
    <t xml:space="preserve">Среднее  количество дней посещения одним  воспитанником ДОУ в год </t>
  </si>
  <si>
    <t>Общее количество дето - дней посещения ДОУ воспитанниками  в год</t>
  </si>
  <si>
    <t>Размер родительской  платы в день на одного воспитанника, руб.</t>
  </si>
  <si>
    <t>Средний размер родительской  платы вгод по соответствующей  категории воспитанников, руб.</t>
  </si>
  <si>
    <t>Процент компенсации родительской платы</t>
  </si>
  <si>
    <t>Сумма  компенсации родительской платы в год, руб.</t>
  </si>
  <si>
    <t>Таблица 1</t>
  </si>
  <si>
    <t xml:space="preserve"> начисления на оплату труда</t>
  </si>
  <si>
    <t xml:space="preserve">  01 Х 00 S8240</t>
  </si>
  <si>
    <t xml:space="preserve">  01 2 00 L3040</t>
  </si>
  <si>
    <t xml:space="preserve">  01 2 00 53030</t>
  </si>
  <si>
    <t xml:space="preserve">  01 5 00 S8180</t>
  </si>
  <si>
    <t xml:space="preserve">  01 3 00 84120</t>
  </si>
  <si>
    <t>федеральный  бюджет</t>
  </si>
  <si>
    <t>областной бюджет (ГИА)</t>
  </si>
  <si>
    <t>из областного бюджета</t>
  </si>
  <si>
    <t>из местного бюджета</t>
  </si>
  <si>
    <t>9а</t>
  </si>
  <si>
    <t>Примечание: В графе 4 учитывается общая сумма фактически занятых работником штатных единиц и по основному месту работы и по совместительству (совмещению). Данные строки "Всего" по графам 3 и 4 должны быть равны.</t>
  </si>
  <si>
    <t>Расходы по оплате труда на  год, руб. (без вознаграждения за классное руководство)</t>
  </si>
  <si>
    <t>Дрова для отопления</t>
  </si>
  <si>
    <t>38</t>
  </si>
  <si>
    <t>39</t>
  </si>
  <si>
    <t>40</t>
  </si>
  <si>
    <t>41</t>
  </si>
  <si>
    <t>Нераспределенный остаток</t>
  </si>
  <si>
    <t>Таблица 23р</t>
  </si>
  <si>
    <t>Коэффициент отчислений страховых взносов в ПФ, ФСС, ФОМС</t>
  </si>
  <si>
    <t>Объем субвенции на обеспечение выплат ежемесячного денежного вознаграждения за классное руководство в 2020 году, руб</t>
  </si>
  <si>
    <t>241.211</t>
  </si>
  <si>
    <t>241.213</t>
  </si>
  <si>
    <r>
      <t xml:space="preserve">Численность педагогических работников, выполняющих функции классного руководителя  </t>
    </r>
    <r>
      <rPr>
        <sz val="10"/>
        <color rgb="FFFF0000"/>
        <rFont val="Times New Roman"/>
        <family val="1"/>
        <charset val="204"/>
      </rPr>
      <t>ТОЛЬКО</t>
    </r>
    <r>
      <rPr>
        <sz val="10"/>
        <color theme="1"/>
        <rFont val="Times New Roman"/>
        <family val="1"/>
        <charset val="204"/>
      </rPr>
      <t xml:space="preserve"> в одном классе (классе-комплекте), чел</t>
    </r>
  </si>
  <si>
    <t>Количество выплат за классное руководство</t>
  </si>
  <si>
    <r>
      <t xml:space="preserve">Численность педагогических работников, на которых возложены функции классного руководителя в 2-х классах (классах-комплектах), чел </t>
    </r>
    <r>
      <rPr>
        <sz val="10"/>
        <color rgb="FFFF0000"/>
        <rFont val="Times New Roman"/>
        <family val="1"/>
        <charset val="204"/>
      </rPr>
      <t>(НЕ ВКЛЮЧАЮТСЯ В ГРАФУ  2)</t>
    </r>
  </si>
  <si>
    <t>Размер выплаты с учетом РК и СН</t>
  </si>
  <si>
    <t xml:space="preserve">Размер выплаты </t>
  </si>
  <si>
    <t>Таблица 24р</t>
  </si>
  <si>
    <t>Численность учащихся  1 кл., чел.</t>
  </si>
  <si>
    <t>Численность учащихся  2-4 кл., чел.</t>
  </si>
  <si>
    <t>Всего учащихся</t>
  </si>
  <si>
    <t>Число ученико-дней 2021 года</t>
  </si>
  <si>
    <t>в том числе за счет средств:</t>
  </si>
  <si>
    <t>Общий объем субсидии, руб.</t>
  </si>
  <si>
    <t>федерального бюджета</t>
  </si>
  <si>
    <t>4=2+3</t>
  </si>
  <si>
    <t>5=2*170+3*210</t>
  </si>
  <si>
    <t xml:space="preserve">Наименование учреждения. структурного подразделения </t>
  </si>
  <si>
    <t xml:space="preserve">областного бюджета </t>
  </si>
  <si>
    <t>Таблица 25р</t>
  </si>
  <si>
    <t>прочую закупку товаров, работ и услуг</t>
  </si>
  <si>
    <t>закупку товаров, работ, услуг в целях создания, развития, эксплуатации и вывода из эксплуатации государственных информационных систем</t>
  </si>
  <si>
    <t>закупку энергетических ресурсов</t>
  </si>
  <si>
    <t xml:space="preserve">Код строки </t>
  </si>
  <si>
    <t xml:space="preserve">Увеличение стоимости неисключительных прав на результаты интеллектуальной деятельности с определенным сроком полезного использования </t>
  </si>
  <si>
    <t>закупки энергетических ресурсов</t>
  </si>
  <si>
    <t>закупки товаров, работ, услуг в целях создания, развития, эксплуатации и вывода из эксплуатации государственных информационных систем</t>
  </si>
  <si>
    <t>Электроэнергия (247 КВР)</t>
  </si>
  <si>
    <t>Теплоснабжение (247 КВР)</t>
  </si>
  <si>
    <t>Таблица 11(2)р</t>
  </si>
  <si>
    <t>час</t>
  </si>
  <si>
    <t>шт</t>
  </si>
  <si>
    <t>шт.</t>
  </si>
  <si>
    <t xml:space="preserve"> </t>
  </si>
  <si>
    <t>20___ год, всего</t>
  </si>
  <si>
    <t>Расчеты (обоснования)  поступлений и выплат на ________ год</t>
  </si>
  <si>
    <t>Расчеты (обоснования)  поступлений и выплат за счет средств субсидии на финансовое обеспечение выполнения муниципального задания</t>
  </si>
  <si>
    <t>Расчеты (обоснования)  поступлений и выплат за счет средств субсидий, предоставляемых в соответствии с абзацем вторым п. 1 ст.78 БК РФ</t>
  </si>
  <si>
    <t>Расчеты (обоснования)  поступлений и выплат за счет средств сот предпринимтельской и иной, приносящей доход деятельности</t>
  </si>
  <si>
    <t>Расчеты (обоснования)  поступлений и выплат за счет средств обязательного медицинского страхования</t>
  </si>
  <si>
    <t>Расчеты (обоснования) страховых взносов на обязательное страхование  в Пенсионный фонд РФ, в Фонд социального страхования РФ, в Федеральный фонд обязательного медицинского страхования  (213 КОСГУ) (без вознаграждения за классное руководство) на _____ год</t>
  </si>
  <si>
    <t>Расчеты (обоснования) выплат персоналу    на _____ год</t>
  </si>
  <si>
    <t>Расчеты (обоснования) по  расходам, связанным с реализацией мер социальной поддержки отдельным категориям квалифицированных специалистов   (214, 265 КОСГУ) на ______ год</t>
  </si>
  <si>
    <t>Расчеты (обоснования) по расходам на предоставление  мер социальной поддержки педагогическим работникам (КОСГУ 214, 265)  на ____  год</t>
  </si>
  <si>
    <t>Расчеты (обоснования) по оплате стоимости проезда к месту использования отпуска  и обратно  (214 КОСГУ)  на _____ год</t>
  </si>
  <si>
    <t>Расчеты (обоснования)  по оплате услуг связи   (221 КОСГУ) на _____ год</t>
  </si>
  <si>
    <t>Расчеты (обоснования) по оплате транспортных услуг    (222 КОСГУ) ______ год</t>
  </si>
  <si>
    <t>Расчеты (обоснования) по  оплате коммунальных услуг    (223 КОСГУ) на _______ год</t>
  </si>
  <si>
    <t>Расчеты (обоснования) расходов  по оплате услуг и работ по содержанию имущества  (225 КОСГУ) на _______ год</t>
  </si>
  <si>
    <t>Расчеты (обоснования) расходов по оплате прочих работ и услуг (226 КОСГУ) на _____ год</t>
  </si>
  <si>
    <t>Расчеты (обоснования) расходов по оплате  стоимости неисключительных прав на результаты интеллектуальной деятельности с определенным сроком полезного использования  (352 КОСГУ) на ______ год</t>
  </si>
  <si>
    <t>Расчеты (обоснования)   по оплате медицинского обследования и гигиенического обучения  (226 КОСГУ) на _______ год</t>
  </si>
  <si>
    <t>Расчеты (обоснования) расходов по оплате налога на имущество (291 КОСГУ) на _______ год</t>
  </si>
  <si>
    <t>Расчеты (обоснования) расходов по оплате земельного налога  (291 КОСГУ) на _______ год</t>
  </si>
  <si>
    <t>Расчеты (обоснования) расходов по оплате налогов и сборов (291 КОСГУ) на _____ год</t>
  </si>
  <si>
    <t>Расчеты (обоснования) расходов по оплате стоимости бензина на ______ год</t>
  </si>
  <si>
    <t>Расчеты (обоснования) расходов  по оплате стоимости ГСМ   (343 КОСГУ) на ______ год</t>
  </si>
  <si>
    <t>Расчеты (обоснования) расходов  по оплате стоимости  продуктов питания (342 КОСГУ) на _______ год</t>
  </si>
  <si>
    <t>Расчеты (обоснования) расходов  на приобретение основных средств  (310 КОСГУ) на _______ год</t>
  </si>
  <si>
    <t>Расчеты (обоснования) расходов  на приобретение материальных запасов   (341, 344, 345, 346, 347, 349 КОСГУ) на ______ год</t>
  </si>
  <si>
    <t xml:space="preserve"> от  платных услуг и иной приносящей доход деятельности на _______ год</t>
  </si>
  <si>
    <t>компенсация родительской платы на ________ год</t>
  </si>
  <si>
    <t>вознаграждение за классное руководство на __________ год</t>
  </si>
  <si>
    <t>организация горячего питания обучающихся 1 - 4 классов на ________ год</t>
  </si>
  <si>
    <t>Стоимость ученико-дня питания, рублей</t>
  </si>
  <si>
    <t>местного бюджета</t>
  </si>
</sst>
</file>

<file path=xl/styles.xml><?xml version="1.0" encoding="utf-8"?>
<styleSheet xmlns="http://schemas.openxmlformats.org/spreadsheetml/2006/main">
  <numFmts count="12">
    <numFmt numFmtId="41" formatCode="_-* #,##0_р_._-;\-* #,##0_р_._-;_-* &quot;-&quot;_р_.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0000000"/>
    <numFmt numFmtId="166" formatCode="#,##0.00_ ;[Red]\-#,##0.00\ "/>
    <numFmt numFmtId="167" formatCode="#,##0_ ;[Red]\-#,##0\ "/>
    <numFmt numFmtId="168" formatCode="#,##0_ ;\-#,##0\ "/>
    <numFmt numFmtId="169" formatCode="0000"/>
    <numFmt numFmtId="170" formatCode="#,##0.000_ ;[Red]\-#,##0.000\ "/>
    <numFmt numFmtId="171" formatCode="_(* #,##0_);_(* \(#,##0\);_(* &quot;-&quot;??_);_(@_)"/>
    <numFmt numFmtId="172" formatCode="_(* #,##0.00_);_(* \(#,##0.00\);_(* &quot;-&quot;??_);_(@_)"/>
    <numFmt numFmtId="173" formatCode="#,##0.00_ ;\-#,##0.00\ "/>
  </numFmts>
  <fonts count="48">
    <font>
      <sz val="11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Times New Roman"/>
      <family val="2"/>
      <charset val="204"/>
    </font>
    <font>
      <sz val="10"/>
      <name val="Times New Roman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</font>
    <font>
      <sz val="8"/>
      <name val="Arial"/>
      <family val="2"/>
      <charset val="204"/>
    </font>
    <font>
      <b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8"/>
      <name val="Arial Cyr"/>
      <charset val="204"/>
    </font>
    <font>
      <sz val="8"/>
      <color indexed="81"/>
      <name val="Tahoma"/>
      <family val="2"/>
      <charset val="204"/>
    </font>
    <font>
      <sz val="10"/>
      <color theme="1"/>
      <name val="Times New Roman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  <font>
      <i/>
      <sz val="12"/>
      <name val="Times New Roman Cyr"/>
      <family val="1"/>
      <charset val="204"/>
    </font>
    <font>
      <b/>
      <sz val="9"/>
      <name val="Arial Cyr"/>
      <charset val="204"/>
    </font>
    <font>
      <b/>
      <sz val="11"/>
      <name val="Arial Cyr"/>
      <charset val="204"/>
    </font>
    <font>
      <sz val="9"/>
      <name val="Arial"/>
      <family val="2"/>
      <charset val="204"/>
    </font>
    <font>
      <i/>
      <sz val="10"/>
      <name val="Arial Cyr"/>
      <charset val="204"/>
    </font>
    <font>
      <i/>
      <sz val="10"/>
      <name val="Arial"/>
      <family val="2"/>
      <charset val="204"/>
    </font>
    <font>
      <i/>
      <sz val="9"/>
      <name val="Times New Roman Cyr"/>
      <family val="1"/>
      <charset val="204"/>
    </font>
    <font>
      <i/>
      <sz val="9"/>
      <name val="Arial Cyr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10"/>
      <color theme="1"/>
      <name val="Arial"/>
      <family val="2"/>
      <charset val="204"/>
    </font>
    <font>
      <b/>
      <sz val="9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5" fillId="0" borderId="0"/>
    <xf numFmtId="0" fontId="22" fillId="0" borderId="0"/>
    <xf numFmtId="9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0" fontId="45" fillId="0" borderId="0"/>
    <xf numFmtId="164" fontId="45" fillId="0" borderId="0" applyFont="0" applyFill="0" applyBorder="0" applyAlignment="0" applyProtection="0"/>
  </cellStyleXfs>
  <cellXfs count="536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vertical="center" wrapText="1"/>
    </xf>
    <xf numFmtId="166" fontId="5" fillId="0" borderId="1" xfId="0" applyNumberFormat="1" applyFont="1" applyBorder="1" applyAlignment="1">
      <alignment vertical="center" wrapText="1"/>
    </xf>
    <xf numFmtId="166" fontId="4" fillId="0" borderId="1" xfId="0" applyNumberFormat="1" applyFont="1" applyBorder="1" applyAlignment="1">
      <alignment vertical="center" wrapText="1"/>
    </xf>
    <xf numFmtId="166" fontId="4" fillId="3" borderId="1" xfId="0" applyNumberFormat="1" applyFont="1" applyFill="1" applyBorder="1" applyAlignment="1">
      <alignment vertical="center" wrapText="1"/>
    </xf>
    <xf numFmtId="166" fontId="5" fillId="3" borderId="1" xfId="0" applyNumberFormat="1" applyFont="1" applyFill="1" applyBorder="1" applyAlignment="1">
      <alignment vertical="center" wrapText="1"/>
    </xf>
    <xf numFmtId="166" fontId="4" fillId="0" borderId="1" xfId="0" applyNumberFormat="1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0" borderId="1" xfId="1" applyFont="1" applyBorder="1" applyAlignment="1" applyProtection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right" vertical="center" wrapText="1"/>
    </xf>
    <xf numFmtId="166" fontId="4" fillId="2" borderId="1" xfId="0" applyNumberFormat="1" applyFont="1" applyFill="1" applyBorder="1" applyAlignment="1">
      <alignment horizontal="right" vertical="center" wrapText="1"/>
    </xf>
    <xf numFmtId="166" fontId="5" fillId="2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Border="1" applyAlignment="1">
      <alignment horizontal="right" vertical="center" wrapText="1"/>
    </xf>
    <xf numFmtId="166" fontId="4" fillId="0" borderId="1" xfId="0" applyNumberFormat="1" applyFont="1" applyBorder="1" applyAlignment="1">
      <alignment horizontal="right" vertical="center" wrapText="1"/>
    </xf>
    <xf numFmtId="166" fontId="4" fillId="0" borderId="2" xfId="0" applyNumberFormat="1" applyFont="1" applyBorder="1" applyAlignment="1">
      <alignment horizontal="right" vertical="center" wrapText="1"/>
    </xf>
    <xf numFmtId="166" fontId="5" fillId="0" borderId="2" xfId="0" applyNumberFormat="1" applyFont="1" applyBorder="1" applyAlignment="1">
      <alignment horizontal="right" vertical="center" wrapText="1"/>
    </xf>
    <xf numFmtId="166" fontId="4" fillId="0" borderId="4" xfId="0" applyNumberFormat="1" applyFont="1" applyBorder="1" applyAlignment="1">
      <alignment horizontal="right" vertical="center" wrapText="1"/>
    </xf>
    <xf numFmtId="166" fontId="5" fillId="0" borderId="4" xfId="0" applyNumberFormat="1" applyFont="1" applyBorder="1" applyAlignment="1">
      <alignment horizontal="right" vertical="center" wrapText="1"/>
    </xf>
    <xf numFmtId="166" fontId="4" fillId="3" borderId="1" xfId="0" applyNumberFormat="1" applyFont="1" applyFill="1" applyBorder="1" applyAlignment="1">
      <alignment horizontal="right" vertical="center" wrapText="1"/>
    </xf>
    <xf numFmtId="166" fontId="5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165" fontId="12" fillId="0" borderId="1" xfId="2" applyNumberFormat="1" applyFont="1" applyFill="1" applyBorder="1" applyAlignment="1" applyProtection="1">
      <alignment horizontal="center" vertical="center"/>
      <protection hidden="1"/>
    </xf>
    <xf numFmtId="0" fontId="16" fillId="0" borderId="1" xfId="3" applyFont="1" applyFill="1" applyBorder="1" applyAlignment="1" applyProtection="1">
      <alignment horizontal="center" vertical="top" wrapText="1"/>
    </xf>
    <xf numFmtId="0" fontId="16" fillId="0" borderId="1" xfId="0" applyFont="1" applyFill="1" applyBorder="1" applyAlignment="1" applyProtection="1">
      <alignment horizontal="left" vertical="center" wrapText="1"/>
    </xf>
    <xf numFmtId="4" fontId="5" fillId="0" borderId="1" xfId="0" applyNumberFormat="1" applyFont="1" applyBorder="1" applyAlignment="1">
      <alignment horizontal="right" vertical="center"/>
    </xf>
    <xf numFmtId="4" fontId="12" fillId="0" borderId="1" xfId="3" applyNumberFormat="1" applyFont="1" applyBorder="1" applyAlignment="1" applyProtection="1">
      <alignment horizontal="right" vertical="center"/>
    </xf>
    <xf numFmtId="167" fontId="12" fillId="0" borderId="1" xfId="3" applyNumberFormat="1" applyFont="1" applyBorder="1" applyAlignment="1" applyProtection="1">
      <alignment horizontal="right" vertical="center"/>
    </xf>
    <xf numFmtId="167" fontId="21" fillId="0" borderId="1" xfId="3" applyNumberFormat="1" applyFont="1" applyBorder="1" applyAlignment="1" applyProtection="1">
      <alignment horizontal="right" vertical="center"/>
    </xf>
    <xf numFmtId="167" fontId="4" fillId="2" borderId="1" xfId="0" applyNumberFormat="1" applyFont="1" applyFill="1" applyBorder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167" fontId="4" fillId="0" borderId="1" xfId="0" applyNumberFormat="1" applyFont="1" applyBorder="1" applyAlignment="1">
      <alignment horizontal="right" vertical="center"/>
    </xf>
    <xf numFmtId="166" fontId="4" fillId="0" borderId="1" xfId="0" applyNumberFormat="1" applyFont="1" applyBorder="1" applyAlignment="1">
      <alignment horizontal="right" vertical="center"/>
    </xf>
    <xf numFmtId="0" fontId="20" fillId="0" borderId="1" xfId="0" applyFont="1" applyFill="1" applyBorder="1" applyAlignment="1" applyProtection="1">
      <alignment horizontal="left" vertical="center" wrapText="1"/>
      <protection locked="0"/>
    </xf>
    <xf numFmtId="0" fontId="23" fillId="4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25" fillId="0" borderId="0" xfId="0" applyFont="1"/>
    <xf numFmtId="0" fontId="22" fillId="0" borderId="0" xfId="4"/>
    <xf numFmtId="167" fontId="26" fillId="0" borderId="1" xfId="4" applyNumberFormat="1" applyFont="1" applyBorder="1" applyAlignment="1">
      <alignment horizontal="center" vertical="top" wrapText="1"/>
    </xf>
    <xf numFmtId="0" fontId="26" fillId="0" borderId="1" xfId="4" applyFont="1" applyBorder="1" applyAlignment="1">
      <alignment horizontal="center" vertical="top" wrapText="1"/>
    </xf>
    <xf numFmtId="168" fontId="22" fillId="0" borderId="1" xfId="4" applyNumberFormat="1" applyBorder="1" applyAlignment="1">
      <alignment vertical="center"/>
    </xf>
    <xf numFmtId="167" fontId="22" fillId="0" borderId="1" xfId="4" applyNumberFormat="1" applyBorder="1" applyAlignment="1">
      <alignment vertical="center"/>
    </xf>
    <xf numFmtId="166" fontId="22" fillId="0" borderId="1" xfId="4" applyNumberFormat="1" applyBorder="1" applyAlignment="1">
      <alignment vertical="center"/>
    </xf>
    <xf numFmtId="167" fontId="27" fillId="0" borderId="1" xfId="4" applyNumberFormat="1" applyFont="1" applyBorder="1" applyAlignment="1">
      <alignment vertical="center"/>
    </xf>
    <xf numFmtId="168" fontId="27" fillId="0" borderId="1" xfId="4" applyNumberFormat="1" applyFont="1" applyBorder="1" applyAlignment="1">
      <alignment vertical="center"/>
    </xf>
    <xf numFmtId="166" fontId="27" fillId="0" borderId="1" xfId="4" applyNumberFormat="1" applyFont="1" applyBorder="1" applyAlignment="1">
      <alignment vertical="center"/>
    </xf>
    <xf numFmtId="0" fontId="27" fillId="0" borderId="1" xfId="4" applyFont="1" applyBorder="1" applyAlignment="1">
      <alignment horizontal="center"/>
    </xf>
    <xf numFmtId="0" fontId="26" fillId="0" borderId="1" xfId="4" applyFont="1" applyBorder="1" applyAlignment="1">
      <alignment wrapText="1"/>
    </xf>
    <xf numFmtId="0" fontId="22" fillId="0" borderId="1" xfId="4" applyBorder="1" applyAlignment="1">
      <alignment horizontal="center" wrapText="1"/>
    </xf>
    <xf numFmtId="0" fontId="26" fillId="0" borderId="1" xfId="4" applyFont="1" applyBorder="1" applyAlignment="1">
      <alignment vertical="top" wrapText="1"/>
    </xf>
    <xf numFmtId="0" fontId="22" fillId="0" borderId="1" xfId="4" applyBorder="1"/>
    <xf numFmtId="0" fontId="22" fillId="0" borderId="0" xfId="4" applyBorder="1" applyAlignment="1">
      <alignment horizontal="center"/>
    </xf>
    <xf numFmtId="0" fontId="22" fillId="0" borderId="0" xfId="4" applyBorder="1"/>
    <xf numFmtId="0" fontId="29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6" fillId="0" borderId="1" xfId="4" applyFont="1" applyBorder="1" applyAlignment="1">
      <alignment horizontal="left" vertical="center" wrapText="1"/>
    </xf>
    <xf numFmtId="0" fontId="23" fillId="0" borderId="1" xfId="4" applyFont="1" applyBorder="1" applyAlignment="1">
      <alignment horizontal="left" vertical="center" wrapText="1"/>
    </xf>
    <xf numFmtId="0" fontId="27" fillId="0" borderId="0" xfId="4" applyFont="1"/>
    <xf numFmtId="0" fontId="22" fillId="0" borderId="1" xfId="4" applyBorder="1" applyAlignment="1">
      <alignment vertical="top" wrapText="1"/>
    </xf>
    <xf numFmtId="0" fontId="22" fillId="0" borderId="1" xfId="4" applyBorder="1" applyAlignment="1">
      <alignment horizontal="center" vertical="top" wrapText="1"/>
    </xf>
    <xf numFmtId="0" fontId="22" fillId="0" borderId="0" xfId="0" applyFont="1" applyAlignment="1">
      <alignment horizontal="right" vertical="center"/>
    </xf>
    <xf numFmtId="0" fontId="22" fillId="0" borderId="0" xfId="4" applyAlignment="1">
      <alignment horizontal="right"/>
    </xf>
    <xf numFmtId="0" fontId="14" fillId="0" borderId="1" xfId="4" applyFont="1" applyBorder="1" applyAlignment="1">
      <alignment horizontal="center" vertical="top" wrapText="1"/>
    </xf>
    <xf numFmtId="0" fontId="30" fillId="0" borderId="1" xfId="4" applyFont="1" applyBorder="1" applyAlignment="1">
      <alignment horizontal="center" vertical="top" wrapText="1"/>
    </xf>
    <xf numFmtId="0" fontId="31" fillId="0" borderId="1" xfId="8" applyFont="1" applyBorder="1" applyAlignment="1">
      <alignment horizontal="center"/>
    </xf>
    <xf numFmtId="0" fontId="30" fillId="0" borderId="1" xfId="4" applyFont="1" applyBorder="1" applyAlignment="1">
      <alignment horizontal="left" vertical="center" wrapText="1"/>
    </xf>
    <xf numFmtId="0" fontId="28" fillId="0" borderId="1" xfId="4" applyFont="1" applyBorder="1" applyAlignment="1">
      <alignment horizontal="center" vertical="center" wrapText="1"/>
    </xf>
    <xf numFmtId="0" fontId="28" fillId="0" borderId="1" xfId="4" applyFont="1" applyBorder="1" applyAlignment="1">
      <alignment horizontal="left"/>
    </xf>
    <xf numFmtId="16" fontId="31" fillId="0" borderId="1" xfId="8" applyNumberFormat="1" applyFont="1" applyBorder="1" applyAlignment="1">
      <alignment horizontal="center"/>
    </xf>
    <xf numFmtId="0" fontId="30" fillId="0" borderId="1" xfId="4" applyFont="1" applyBorder="1" applyAlignment="1">
      <alignment horizontal="left" vertical="center" wrapText="1" indent="2"/>
    </xf>
    <xf numFmtId="0" fontId="32" fillId="0" borderId="1" xfId="8" applyFont="1" applyBorder="1" applyAlignment="1"/>
    <xf numFmtId="0" fontId="22" fillId="0" borderId="0" xfId="4" applyBorder="1" applyAlignment="1">
      <alignment horizontal="left" vertical="center" wrapText="1"/>
    </xf>
    <xf numFmtId="0" fontId="29" fillId="0" borderId="0" xfId="4" applyFont="1" applyBorder="1" applyAlignment="1">
      <alignment vertical="center" wrapText="1"/>
    </xf>
    <xf numFmtId="0" fontId="26" fillId="0" borderId="4" xfId="4" applyFont="1" applyBorder="1" applyAlignment="1">
      <alignment horizontal="center" vertical="center" wrapText="1"/>
    </xf>
    <xf numFmtId="0" fontId="26" fillId="0" borderId="8" xfId="4" applyFont="1" applyBorder="1" applyAlignment="1">
      <alignment horizontal="center" vertical="center" wrapText="1"/>
    </xf>
    <xf numFmtId="0" fontId="26" fillId="0" borderId="4" xfId="4" applyFont="1" applyFill="1" applyBorder="1" applyAlignment="1">
      <alignment horizontal="center" vertical="center" wrapText="1"/>
    </xf>
    <xf numFmtId="49" fontId="28" fillId="0" borderId="1" xfId="4" applyNumberFormat="1" applyFont="1" applyBorder="1" applyAlignment="1">
      <alignment horizontal="left"/>
    </xf>
    <xf numFmtId="0" fontId="33" fillId="0" borderId="5" xfId="4" applyFont="1" applyBorder="1" applyAlignment="1">
      <alignment horizontal="left"/>
    </xf>
    <xf numFmtId="0" fontId="28" fillId="0" borderId="1" xfId="4" applyFont="1" applyBorder="1" applyAlignment="1">
      <alignment horizontal="left" vertical="center" wrapText="1"/>
    </xf>
    <xf numFmtId="0" fontId="28" fillId="0" borderId="1" xfId="4" applyFont="1" applyFill="1" applyBorder="1" applyAlignment="1" applyProtection="1">
      <alignment horizontal="left"/>
    </xf>
    <xf numFmtId="0" fontId="28" fillId="0" borderId="1" xfId="4" applyFont="1" applyFill="1" applyBorder="1" applyAlignment="1">
      <alignment horizontal="left" vertical="center" wrapText="1"/>
    </xf>
    <xf numFmtId="1" fontId="28" fillId="0" borderId="1" xfId="4" applyNumberFormat="1" applyFont="1" applyFill="1" applyBorder="1" applyAlignment="1">
      <alignment horizontal="left" vertical="center" wrapText="1"/>
    </xf>
    <xf numFmtId="0" fontId="28" fillId="0" borderId="5" xfId="4" applyFont="1" applyBorder="1" applyAlignment="1">
      <alignment horizontal="left"/>
    </xf>
    <xf numFmtId="0" fontId="28" fillId="0" borderId="1" xfId="4" applyFont="1" applyFill="1" applyBorder="1" applyAlignment="1">
      <alignment horizontal="left"/>
    </xf>
    <xf numFmtId="3" fontId="28" fillId="0" borderId="1" xfId="4" applyNumberFormat="1" applyFont="1" applyFill="1" applyBorder="1" applyAlignment="1">
      <alignment horizontal="left"/>
    </xf>
    <xf numFmtId="0" fontId="33" fillId="0" borderId="1" xfId="4" applyFont="1" applyBorder="1" applyAlignment="1">
      <alignment horizontal="left" vertical="center"/>
    </xf>
    <xf numFmtId="0" fontId="33" fillId="0" borderId="1" xfId="4" applyFont="1" applyBorder="1" applyAlignment="1">
      <alignment vertical="center" wrapText="1"/>
    </xf>
    <xf numFmtId="0" fontId="33" fillId="0" borderId="1" xfId="4" applyFont="1" applyBorder="1" applyAlignment="1">
      <alignment horizontal="left"/>
    </xf>
    <xf numFmtId="1" fontId="33" fillId="0" borderId="1" xfId="4" applyNumberFormat="1" applyFont="1" applyBorder="1" applyAlignment="1">
      <alignment horizontal="left"/>
    </xf>
    <xf numFmtId="0" fontId="33" fillId="0" borderId="0" xfId="4" applyFont="1" applyBorder="1" applyAlignment="1">
      <alignment horizontal="center" vertical="center" wrapText="1"/>
    </xf>
    <xf numFmtId="0" fontId="27" fillId="0" borderId="0" xfId="4" applyFont="1" applyBorder="1" applyAlignment="1">
      <alignment horizontal="center"/>
    </xf>
    <xf numFmtId="1" fontId="33" fillId="0" borderId="0" xfId="4" applyNumberFormat="1" applyFont="1" applyBorder="1"/>
    <xf numFmtId="1" fontId="27" fillId="0" borderId="0" xfId="4" applyNumberFormat="1" applyFont="1"/>
    <xf numFmtId="0" fontId="26" fillId="0" borderId="2" xfId="4" applyFont="1" applyBorder="1" applyAlignment="1">
      <alignment horizontal="center" vertical="top" wrapText="1"/>
    </xf>
    <xf numFmtId="0" fontId="26" fillId="0" borderId="2" xfId="4" applyFont="1" applyFill="1" applyBorder="1" applyAlignment="1">
      <alignment horizontal="center" vertical="top" wrapText="1"/>
    </xf>
    <xf numFmtId="0" fontId="26" fillId="0" borderId="1" xfId="4" applyFont="1" applyFill="1" applyBorder="1" applyAlignment="1">
      <alignment horizontal="center" vertical="top" wrapText="1"/>
    </xf>
    <xf numFmtId="0" fontId="28" fillId="0" borderId="5" xfId="4" applyFont="1" applyBorder="1" applyAlignment="1">
      <alignment horizontal="center" vertical="center" wrapText="1"/>
    </xf>
    <xf numFmtId="0" fontId="28" fillId="0" borderId="1" xfId="4" applyFont="1" applyBorder="1" applyAlignment="1">
      <alignment horizontal="center"/>
    </xf>
    <xf numFmtId="0" fontId="28" fillId="0" borderId="1" xfId="4" applyFont="1" applyBorder="1"/>
    <xf numFmtId="167" fontId="28" fillId="0" borderId="1" xfId="4" applyNumberFormat="1" applyFont="1" applyBorder="1"/>
    <xf numFmtId="166" fontId="28" fillId="0" borderId="1" xfId="4" applyNumberFormat="1" applyFont="1" applyBorder="1" applyAlignment="1">
      <alignment vertical="center" wrapText="1"/>
    </xf>
    <xf numFmtId="166" fontId="28" fillId="0" borderId="1" xfId="4" applyNumberFormat="1" applyFont="1" applyFill="1" applyBorder="1" applyProtection="1"/>
    <xf numFmtId="166" fontId="28" fillId="0" borderId="1" xfId="4" applyNumberFormat="1" applyFont="1" applyFill="1" applyBorder="1" applyAlignment="1">
      <alignment vertical="center" wrapText="1"/>
    </xf>
    <xf numFmtId="166" fontId="28" fillId="0" borderId="1" xfId="4" applyNumberFormat="1" applyFont="1" applyBorder="1"/>
    <xf numFmtId="167" fontId="33" fillId="0" borderId="1" xfId="4" applyNumberFormat="1" applyFont="1" applyBorder="1" applyAlignment="1">
      <alignment horizontal="center"/>
    </xf>
    <xf numFmtId="167" fontId="33" fillId="0" borderId="1" xfId="4" applyNumberFormat="1" applyFont="1" applyBorder="1"/>
    <xf numFmtId="0" fontId="33" fillId="0" borderId="7" xfId="4" applyFont="1" applyBorder="1" applyAlignment="1">
      <alignment horizontal="center" vertical="center" wrapText="1"/>
    </xf>
    <xf numFmtId="0" fontId="29" fillId="0" borderId="0" xfId="4" applyFont="1" applyAlignment="1">
      <alignment vertical="center" wrapText="1"/>
    </xf>
    <xf numFmtId="49" fontId="28" fillId="0" borderId="0" xfId="4" applyNumberFormat="1" applyFont="1" applyBorder="1" applyAlignment="1">
      <alignment horizontal="left"/>
    </xf>
    <xf numFmtId="0" fontId="33" fillId="0" borderId="0" xfId="4" applyFont="1" applyBorder="1" applyAlignment="1">
      <alignment horizontal="left" vertical="center" wrapText="1"/>
    </xf>
    <xf numFmtId="0" fontId="33" fillId="0" borderId="0" xfId="4" applyFont="1" applyBorder="1" applyAlignment="1">
      <alignment horizontal="left"/>
    </xf>
    <xf numFmtId="0" fontId="33" fillId="0" borderId="0" xfId="4" applyFont="1" applyBorder="1" applyAlignment="1">
      <alignment horizontal="right"/>
    </xf>
    <xf numFmtId="0" fontId="36" fillId="0" borderId="9" xfId="4" applyFont="1" applyBorder="1" applyAlignment="1"/>
    <xf numFmtId="0" fontId="26" fillId="0" borderId="1" xfId="4" applyFont="1" applyBorder="1" applyAlignment="1">
      <alignment horizontal="center" vertical="center" wrapText="1"/>
    </xf>
    <xf numFmtId="0" fontId="33" fillId="0" borderId="1" xfId="4" applyFont="1" applyBorder="1" applyAlignment="1">
      <alignment horizontal="left" vertical="center" wrapText="1"/>
    </xf>
    <xf numFmtId="0" fontId="22" fillId="0" borderId="0" xfId="4" applyFont="1" applyBorder="1" applyAlignment="1">
      <alignment vertical="center" wrapText="1"/>
    </xf>
    <xf numFmtId="0" fontId="22" fillId="0" borderId="0" xfId="4" applyBorder="1" applyAlignment="1">
      <alignment vertical="center" wrapText="1"/>
    </xf>
    <xf numFmtId="0" fontId="26" fillId="0" borderId="2" xfId="4" applyFont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left" wrapText="1"/>
    </xf>
    <xf numFmtId="0" fontId="26" fillId="0" borderId="1" xfId="4" applyFont="1" applyFill="1" applyBorder="1" applyAlignment="1">
      <alignment horizontal="center" vertical="center" wrapText="1"/>
    </xf>
    <xf numFmtId="167" fontId="26" fillId="0" borderId="1" xfId="4" applyNumberFormat="1" applyFont="1" applyFill="1" applyBorder="1" applyAlignment="1">
      <alignment horizontal="right" vertical="center" wrapText="1"/>
    </xf>
    <xf numFmtId="0" fontId="27" fillId="0" borderId="5" xfId="4" applyFont="1" applyFill="1" applyBorder="1" applyAlignment="1">
      <alignment vertical="center" wrapText="1"/>
    </xf>
    <xf numFmtId="0" fontId="22" fillId="0" borderId="1" xfId="4" applyFill="1" applyBorder="1" applyAlignment="1">
      <alignment horizontal="left"/>
    </xf>
    <xf numFmtId="167" fontId="22" fillId="0" borderId="1" xfId="4" applyNumberFormat="1" applyFill="1" applyBorder="1" applyAlignment="1">
      <alignment horizontal="right"/>
    </xf>
    <xf numFmtId="0" fontId="27" fillId="0" borderId="7" xfId="4" applyFont="1" applyFill="1" applyBorder="1" applyAlignment="1">
      <alignment horizontal="center" vertical="center" wrapText="1"/>
    </xf>
    <xf numFmtId="0" fontId="22" fillId="0" borderId="1" xfId="4" applyFill="1" applyBorder="1"/>
    <xf numFmtId="0" fontId="32" fillId="0" borderId="0" xfId="8" applyFont="1" applyAlignment="1">
      <alignment horizontal="left"/>
    </xf>
    <xf numFmtId="0" fontId="29" fillId="0" borderId="0" xfId="4" applyFont="1" applyBorder="1" applyAlignment="1">
      <alignment horizontal="center" vertical="center" wrapText="1"/>
    </xf>
    <xf numFmtId="167" fontId="28" fillId="0" borderId="1" xfId="4" applyNumberFormat="1" applyFont="1" applyBorder="1" applyAlignment="1">
      <alignment horizontal="center" vertical="center" wrapText="1"/>
    </xf>
    <xf numFmtId="167" fontId="28" fillId="0" borderId="1" xfId="4" applyNumberFormat="1" applyFont="1" applyBorder="1" applyAlignment="1">
      <alignment horizontal="center"/>
    </xf>
    <xf numFmtId="167" fontId="28" fillId="0" borderId="1" xfId="4" applyNumberFormat="1" applyFont="1" applyBorder="1" applyAlignment="1">
      <alignment horizontal="left" vertical="center" wrapText="1"/>
    </xf>
    <xf numFmtId="167" fontId="28" fillId="0" borderId="1" xfId="4" applyNumberFormat="1" applyFont="1" applyBorder="1" applyAlignment="1">
      <alignment horizontal="left"/>
    </xf>
    <xf numFmtId="167" fontId="33" fillId="0" borderId="1" xfId="4" applyNumberFormat="1" applyFont="1" applyBorder="1" applyAlignment="1">
      <alignment horizontal="left" vertical="center" wrapText="1"/>
    </xf>
    <xf numFmtId="167" fontId="33" fillId="0" borderId="1" xfId="4" applyNumberFormat="1" applyFont="1" applyBorder="1" applyAlignment="1">
      <alignment horizontal="left"/>
    </xf>
    <xf numFmtId="0" fontId="29" fillId="0" borderId="9" xfId="4" applyFont="1" applyBorder="1" applyAlignment="1">
      <alignment vertical="center" wrapText="1"/>
    </xf>
    <xf numFmtId="0" fontId="26" fillId="0" borderId="4" xfId="4" applyFont="1" applyBorder="1" applyAlignment="1">
      <alignment horizontal="center" vertical="top" wrapText="1"/>
    </xf>
    <xf numFmtId="0" fontId="22" fillId="0" borderId="0" xfId="4" applyFill="1"/>
    <xf numFmtId="0" fontId="22" fillId="0" borderId="0" xfId="4" applyAlignment="1">
      <alignment vertical="center" wrapText="1"/>
    </xf>
    <xf numFmtId="0" fontId="37" fillId="0" borderId="9" xfId="4" applyFont="1" applyBorder="1" applyAlignment="1">
      <alignment wrapText="1"/>
    </xf>
    <xf numFmtId="49" fontId="28" fillId="0" borderId="1" xfId="4" applyNumberFormat="1" applyFont="1" applyBorder="1" applyAlignment="1">
      <alignment horizontal="right"/>
    </xf>
    <xf numFmtId="0" fontId="26" fillId="0" borderId="1" xfId="4" applyFont="1" applyFill="1" applyBorder="1" applyAlignment="1" applyProtection="1">
      <alignment horizontal="right" vertical="center" wrapText="1"/>
      <protection hidden="1"/>
    </xf>
    <xf numFmtId="0" fontId="28" fillId="0" borderId="1" xfId="4" applyFont="1" applyBorder="1" applyAlignment="1">
      <alignment horizontal="right" vertical="center" wrapText="1"/>
    </xf>
    <xf numFmtId="166" fontId="28" fillId="0" borderId="1" xfId="4" applyNumberFormat="1" applyFont="1" applyBorder="1" applyAlignment="1">
      <alignment horizontal="right" vertical="center" wrapText="1"/>
    </xf>
    <xf numFmtId="167" fontId="28" fillId="0" borderId="1" xfId="4" applyNumberFormat="1" applyFont="1" applyBorder="1" applyAlignment="1">
      <alignment horizontal="right" vertical="center" wrapText="1"/>
    </xf>
    <xf numFmtId="0" fontId="28" fillId="0" borderId="1" xfId="4" applyFont="1" applyBorder="1" applyAlignment="1">
      <alignment horizontal="right"/>
    </xf>
    <xf numFmtId="49" fontId="33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33" fillId="0" borderId="1" xfId="4" applyFont="1" applyBorder="1" applyAlignment="1">
      <alignment horizontal="right"/>
    </xf>
    <xf numFmtId="166" fontId="33" fillId="0" borderId="1" xfId="4" applyNumberFormat="1" applyFont="1" applyBorder="1" applyAlignment="1">
      <alignment horizontal="right"/>
    </xf>
    <xf numFmtId="167" fontId="33" fillId="0" borderId="1" xfId="4" applyNumberFormat="1" applyFont="1" applyBorder="1" applyAlignment="1">
      <alignment horizontal="right" vertical="center" wrapText="1"/>
    </xf>
    <xf numFmtId="0" fontId="28" fillId="0" borderId="0" xfId="4" applyFont="1" applyBorder="1" applyAlignment="1">
      <alignment horizontal="left"/>
    </xf>
    <xf numFmtId="49" fontId="33" fillId="0" borderId="0" xfId="4" applyNumberFormat="1" applyFont="1" applyFill="1" applyBorder="1" applyAlignment="1" applyProtection="1">
      <alignment horizontal="left" vertical="center" wrapText="1"/>
      <protection hidden="1"/>
    </xf>
    <xf numFmtId="0" fontId="33" fillId="0" borderId="15" xfId="4" applyFont="1" applyBorder="1" applyAlignment="1">
      <alignment horizontal="left"/>
    </xf>
    <xf numFmtId="0" fontId="33" fillId="0" borderId="15" xfId="4" applyFont="1" applyBorder="1" applyAlignment="1">
      <alignment horizontal="left" vertical="center" wrapText="1"/>
    </xf>
    <xf numFmtId="0" fontId="38" fillId="0" borderId="0" xfId="8" applyFont="1" applyBorder="1" applyAlignment="1">
      <alignment horizontal="left"/>
    </xf>
    <xf numFmtId="0" fontId="28" fillId="0" borderId="0" xfId="4" applyFont="1" applyBorder="1" applyAlignment="1">
      <alignment horizontal="center" vertical="center" wrapText="1"/>
    </xf>
    <xf numFmtId="0" fontId="29" fillId="0" borderId="9" xfId="4" applyFont="1" applyBorder="1" applyAlignment="1">
      <alignment horizontal="center" vertical="center" wrapText="1"/>
    </xf>
    <xf numFmtId="0" fontId="32" fillId="0" borderId="9" xfId="8" applyFont="1" applyBorder="1" applyAlignment="1">
      <alignment horizontal="left"/>
    </xf>
    <xf numFmtId="0" fontId="28" fillId="0" borderId="1" xfId="4" applyFont="1" applyBorder="1" applyAlignment="1">
      <alignment vertical="center" wrapText="1"/>
    </xf>
    <xf numFmtId="0" fontId="22" fillId="0" borderId="1" xfId="4" applyBorder="1" applyAlignment="1"/>
    <xf numFmtId="0" fontId="28" fillId="0" borderId="5" xfId="4" applyFont="1" applyBorder="1" applyAlignment="1">
      <alignment horizontal="left" vertical="center" wrapText="1"/>
    </xf>
    <xf numFmtId="0" fontId="28" fillId="0" borderId="6" xfId="4" applyFont="1" applyBorder="1" applyAlignment="1">
      <alignment horizontal="left" vertical="center" wrapText="1"/>
    </xf>
    <xf numFmtId="0" fontId="28" fillId="0" borderId="7" xfId="4" applyFont="1" applyBorder="1" applyAlignment="1">
      <alignment horizontal="left" vertical="center" wrapText="1"/>
    </xf>
    <xf numFmtId="49" fontId="26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22" fillId="0" borderId="0" xfId="4" applyBorder="1" applyAlignment="1">
      <alignment horizontal="left"/>
    </xf>
    <xf numFmtId="49" fontId="23" fillId="0" borderId="15" xfId="4" applyNumberFormat="1" applyFont="1" applyFill="1" applyBorder="1" applyAlignment="1" applyProtection="1">
      <alignment horizontal="left" vertical="center" wrapText="1"/>
      <protection hidden="1"/>
    </xf>
    <xf numFmtId="0" fontId="27" fillId="0" borderId="15" xfId="4" applyFont="1" applyBorder="1" applyAlignment="1">
      <alignment horizontal="left"/>
    </xf>
    <xf numFmtId="49" fontId="33" fillId="0" borderId="0" xfId="4" applyNumberFormat="1" applyFont="1" applyFill="1" applyBorder="1" applyAlignment="1">
      <alignment horizontal="left"/>
    </xf>
    <xf numFmtId="49" fontId="23" fillId="0" borderId="0" xfId="4" applyNumberFormat="1" applyFont="1" applyFill="1" applyBorder="1" applyAlignment="1" applyProtection="1">
      <alignment horizontal="left" vertical="center" wrapText="1"/>
      <protection hidden="1"/>
    </xf>
    <xf numFmtId="0" fontId="27" fillId="0" borderId="0" xfId="4" applyFont="1" applyBorder="1" applyAlignment="1">
      <alignment horizontal="left"/>
    </xf>
    <xf numFmtId="0" fontId="22" fillId="0" borderId="0" xfId="4" applyFont="1" applyBorder="1" applyAlignment="1">
      <alignment horizontal="center" vertical="center" wrapText="1"/>
    </xf>
    <xf numFmtId="0" fontId="22" fillId="0" borderId="1" xfId="4" applyFont="1" applyBorder="1" applyAlignment="1">
      <alignment horizontal="center" vertical="center" wrapText="1"/>
    </xf>
    <xf numFmtId="0" fontId="26" fillId="0" borderId="7" xfId="4" applyFont="1" applyBorder="1" applyAlignment="1">
      <alignment horizontal="center" vertical="center" wrapText="1"/>
    </xf>
    <xf numFmtId="49" fontId="22" fillId="0" borderId="1" xfId="4" applyNumberFormat="1" applyFont="1" applyBorder="1" applyAlignment="1">
      <alignment horizontal="center"/>
    </xf>
    <xf numFmtId="49" fontId="33" fillId="0" borderId="1" xfId="4" applyNumberFormat="1" applyFont="1" applyFill="1" applyBorder="1" applyAlignment="1" applyProtection="1">
      <alignment horizontal="left" vertical="center" wrapText="1"/>
      <protection hidden="1"/>
    </xf>
    <xf numFmtId="0" fontId="33" fillId="0" borderId="1" xfId="4" applyFont="1" applyBorder="1" applyAlignment="1">
      <alignment horizontal="right" vertical="center" wrapText="1"/>
    </xf>
    <xf numFmtId="0" fontId="32" fillId="0" borderId="0" xfId="8" applyFont="1" applyBorder="1" applyAlignment="1">
      <alignment horizontal="left"/>
    </xf>
    <xf numFmtId="0" fontId="33" fillId="0" borderId="0" xfId="4" applyFont="1" applyBorder="1" applyAlignment="1">
      <alignment horizontal="right" vertical="center" wrapText="1"/>
    </xf>
    <xf numFmtId="0" fontId="26" fillId="0" borderId="0" xfId="4" applyFont="1" applyBorder="1" applyAlignment="1">
      <alignment vertical="top" wrapText="1"/>
    </xf>
    <xf numFmtId="0" fontId="26" fillId="0" borderId="7" xfId="4" applyFont="1" applyBorder="1" applyAlignment="1">
      <alignment vertical="center" wrapText="1"/>
    </xf>
    <xf numFmtId="0" fontId="28" fillId="0" borderId="4" xfId="4" applyFont="1" applyBorder="1" applyAlignment="1">
      <alignment horizontal="center" vertical="center" wrapText="1"/>
    </xf>
    <xf numFmtId="49" fontId="28" fillId="0" borderId="1" xfId="4" applyNumberFormat="1" applyFont="1" applyBorder="1" applyAlignment="1">
      <alignment horizontal="left" vertical="center" wrapText="1"/>
    </xf>
    <xf numFmtId="0" fontId="28" fillId="0" borderId="4" xfId="4" applyFont="1" applyBorder="1" applyAlignment="1">
      <alignment horizontal="left"/>
    </xf>
    <xf numFmtId="0" fontId="28" fillId="0" borderId="0" xfId="4" applyFont="1" applyBorder="1" applyAlignment="1">
      <alignment horizontal="left" vertical="center" wrapText="1"/>
    </xf>
    <xf numFmtId="0" fontId="28" fillId="0" borderId="4" xfId="4" applyFont="1" applyBorder="1" applyAlignment="1">
      <alignment horizontal="left" vertical="center" wrapText="1"/>
    </xf>
    <xf numFmtId="0" fontId="36" fillId="0" borderId="0" xfId="4" applyFont="1"/>
    <xf numFmtId="0" fontId="22" fillId="0" borderId="1" xfId="4" applyFont="1" applyBorder="1" applyAlignment="1">
      <alignment horizontal="center" vertical="top" wrapText="1"/>
    </xf>
    <xf numFmtId="0" fontId="28" fillId="0" borderId="1" xfId="4" applyFont="1" applyBorder="1" applyAlignment="1">
      <alignment horizontal="center" vertical="top" wrapText="1"/>
    </xf>
    <xf numFmtId="0" fontId="22" fillId="0" borderId="1" xfId="4" applyBorder="1" applyAlignment="1">
      <alignment horizontal="center" vertical="center" wrapText="1"/>
    </xf>
    <xf numFmtId="0" fontId="27" fillId="0" borderId="1" xfId="4" applyFont="1" applyBorder="1"/>
    <xf numFmtId="0" fontId="26" fillId="0" borderId="1" xfId="4" applyFont="1" applyBorder="1" applyAlignment="1">
      <alignment horizontal="center" vertical="top" textRotation="90" wrapText="1"/>
    </xf>
    <xf numFmtId="0" fontId="26" fillId="0" borderId="1" xfId="4" applyFont="1" applyFill="1" applyBorder="1" applyAlignment="1">
      <alignment horizontal="center" vertical="top" textRotation="90" wrapText="1"/>
    </xf>
    <xf numFmtId="49" fontId="28" fillId="0" borderId="1" xfId="4" applyNumberFormat="1" applyFont="1" applyBorder="1" applyAlignment="1">
      <alignment horizontal="center"/>
    </xf>
    <xf numFmtId="0" fontId="33" fillId="0" borderId="1" xfId="4" applyFont="1" applyBorder="1" applyAlignment="1"/>
    <xf numFmtId="0" fontId="33" fillId="0" borderId="1" xfId="4" applyFont="1" applyBorder="1"/>
    <xf numFmtId="0" fontId="33" fillId="0" borderId="1" xfId="4" applyFont="1" applyBorder="1" applyAlignment="1">
      <alignment horizontal="center"/>
    </xf>
    <xf numFmtId="0" fontId="28" fillId="0" borderId="1" xfId="4" applyFont="1" applyFill="1" applyBorder="1" applyAlignment="1">
      <alignment horizontal="center" vertical="center" wrapText="1"/>
    </xf>
    <xf numFmtId="0" fontId="28" fillId="0" borderId="4" xfId="4" applyFont="1" applyBorder="1" applyAlignment="1">
      <alignment horizontal="right" vertical="center" wrapText="1"/>
    </xf>
    <xf numFmtId="167" fontId="28" fillId="0" borderId="1" xfId="4" applyNumberFormat="1" applyFont="1" applyBorder="1" applyAlignment="1">
      <alignment horizontal="right"/>
    </xf>
    <xf numFmtId="0" fontId="33" fillId="0" borderId="6" xfId="4" applyFont="1" applyBorder="1" applyAlignment="1"/>
    <xf numFmtId="167" fontId="33" fillId="0" borderId="1" xfId="4" applyNumberFormat="1" applyFont="1" applyBorder="1" applyAlignment="1">
      <alignment horizontal="right"/>
    </xf>
    <xf numFmtId="0" fontId="33" fillId="0" borderId="0" xfId="4" applyFont="1" applyBorder="1" applyAlignment="1"/>
    <xf numFmtId="167" fontId="33" fillId="0" borderId="0" xfId="4" applyNumberFormat="1" applyFont="1" applyBorder="1" applyAlignment="1">
      <alignment horizontal="right"/>
    </xf>
    <xf numFmtId="0" fontId="28" fillId="0" borderId="4" xfId="4" applyFont="1" applyBorder="1" applyAlignment="1">
      <alignment horizontal="center" vertical="top" wrapText="1"/>
    </xf>
    <xf numFmtId="0" fontId="28" fillId="0" borderId="1" xfId="4" applyFont="1" applyFill="1" applyBorder="1" applyAlignment="1">
      <alignment horizontal="center" vertical="top" wrapText="1"/>
    </xf>
    <xf numFmtId="0" fontId="28" fillId="0" borderId="0" xfId="4" applyFont="1"/>
    <xf numFmtId="0" fontId="28" fillId="0" borderId="1" xfId="4" applyFont="1" applyBorder="1" applyAlignment="1">
      <alignment vertical="top" wrapText="1"/>
    </xf>
    <xf numFmtId="0" fontId="40" fillId="0" borderId="0" xfId="4" applyFont="1" applyAlignment="1"/>
    <xf numFmtId="0" fontId="26" fillId="0" borderId="0" xfId="4" applyFont="1"/>
    <xf numFmtId="0" fontId="26" fillId="0" borderId="0" xfId="4" applyFont="1" applyBorder="1" applyAlignment="1"/>
    <xf numFmtId="167" fontId="22" fillId="0" borderId="0" xfId="4" applyNumberFormat="1" applyBorder="1"/>
    <xf numFmtId="0" fontId="22" fillId="0" borderId="0" xfId="4" applyFont="1" applyAlignment="1"/>
    <xf numFmtId="0" fontId="22" fillId="0" borderId="1" xfId="4" applyFont="1" applyFill="1" applyBorder="1" applyAlignment="1">
      <alignment horizontal="center" vertical="top" wrapText="1"/>
    </xf>
    <xf numFmtId="0" fontId="29" fillId="0" borderId="1" xfId="4" applyFont="1" applyBorder="1" applyAlignment="1">
      <alignment horizontal="center" vertical="center" wrapText="1"/>
    </xf>
    <xf numFmtId="0" fontId="41" fillId="0" borderId="1" xfId="8" applyFont="1" applyBorder="1" applyAlignment="1">
      <alignment horizontal="center"/>
    </xf>
    <xf numFmtId="0" fontId="26" fillId="0" borderId="0" xfId="4" applyFont="1" applyBorder="1" applyAlignment="1">
      <alignment horizontal="right"/>
    </xf>
    <xf numFmtId="0" fontId="26" fillId="0" borderId="0" xfId="4" applyFont="1" applyFill="1" applyBorder="1" applyAlignment="1">
      <alignment vertical="top" wrapText="1"/>
    </xf>
    <xf numFmtId="0" fontId="26" fillId="0" borderId="1" xfId="4" applyFont="1" applyFill="1" applyBorder="1" applyAlignment="1">
      <alignment vertical="top" wrapText="1"/>
    </xf>
    <xf numFmtId="0" fontId="5" fillId="0" borderId="0" xfId="0" applyFont="1" applyBorder="1" applyAlignment="1">
      <alignment horizontal="left" vertical="center" wrapText="1"/>
    </xf>
    <xf numFmtId="0" fontId="40" fillId="0" borderId="0" xfId="4" applyFont="1" applyBorder="1" applyAlignment="1">
      <alignment vertical="center" wrapText="1"/>
    </xf>
    <xf numFmtId="0" fontId="22" fillId="0" borderId="1" xfId="4" applyBorder="1" applyAlignment="1">
      <alignment horizontal="center" vertical="top"/>
    </xf>
    <xf numFmtId="0" fontId="22" fillId="0" borderId="1" xfId="4" applyBorder="1" applyAlignment="1">
      <alignment horizontal="center"/>
    </xf>
    <xf numFmtId="0" fontId="22" fillId="0" borderId="4" xfId="4" applyFont="1" applyBorder="1" applyAlignment="1">
      <alignment horizontal="center" vertical="top" wrapText="1"/>
    </xf>
    <xf numFmtId="0" fontId="28" fillId="0" borderId="1" xfId="4" applyFont="1" applyBorder="1" applyAlignment="1">
      <alignment horizontal="left" vertical="top" wrapText="1"/>
    </xf>
    <xf numFmtId="0" fontId="22" fillId="0" borderId="1" xfId="4" applyBorder="1" applyAlignment="1">
      <alignment horizontal="center" vertical="center"/>
    </xf>
    <xf numFmtId="0" fontId="26" fillId="0" borderId="1" xfId="4" applyFont="1" applyBorder="1" applyAlignment="1">
      <alignment horizontal="center" vertical="top" wrapText="1"/>
    </xf>
    <xf numFmtId="0" fontId="28" fillId="0" borderId="1" xfId="4" applyFont="1" applyBorder="1" applyAlignment="1">
      <alignment horizontal="center" vertical="center" wrapText="1"/>
    </xf>
    <xf numFmtId="0" fontId="22" fillId="0" borderId="0" xfId="4" applyBorder="1" applyAlignment="1">
      <alignment horizontal="left" vertical="center" wrapText="1"/>
    </xf>
    <xf numFmtId="0" fontId="26" fillId="0" borderId="4" xfId="4" applyFont="1" applyBorder="1" applyAlignment="1">
      <alignment horizontal="center" vertical="top" wrapText="1"/>
    </xf>
    <xf numFmtId="0" fontId="28" fillId="0" borderId="1" xfId="4" applyFont="1" applyBorder="1" applyAlignment="1">
      <alignment horizontal="center" vertical="top" wrapText="1"/>
    </xf>
    <xf numFmtId="0" fontId="28" fillId="0" borderId="4" xfId="4" applyFont="1" applyBorder="1" applyAlignment="1">
      <alignment horizontal="center" vertical="top" wrapText="1"/>
    </xf>
    <xf numFmtId="0" fontId="22" fillId="0" borderId="4" xfId="4" applyFont="1" applyBorder="1" applyAlignment="1">
      <alignment horizontal="center" vertical="top" wrapText="1"/>
    </xf>
    <xf numFmtId="0" fontId="28" fillId="0" borderId="1" xfId="4" applyFont="1" applyFill="1" applyBorder="1" applyAlignment="1">
      <alignment horizontal="center" vertical="top" wrapText="1"/>
    </xf>
    <xf numFmtId="0" fontId="26" fillId="0" borderId="1" xfId="4" applyFont="1" applyFill="1" applyBorder="1" applyAlignment="1">
      <alignment horizontal="center" vertical="top" wrapText="1"/>
    </xf>
    <xf numFmtId="0" fontId="28" fillId="0" borderId="1" xfId="4" applyFont="1" applyBorder="1" applyAlignment="1">
      <alignment horizontal="left" vertical="center" wrapText="1"/>
    </xf>
    <xf numFmtId="0" fontId="27" fillId="0" borderId="9" xfId="4" applyFont="1" applyBorder="1" applyAlignment="1"/>
    <xf numFmtId="0" fontId="23" fillId="0" borderId="5" xfId="4" applyFont="1" applyFill="1" applyBorder="1" applyAlignment="1">
      <alignment vertical="center" wrapText="1"/>
    </xf>
    <xf numFmtId="0" fontId="28" fillId="0" borderId="1" xfId="4" applyFont="1" applyBorder="1" applyAlignment="1">
      <alignment horizontal="left" wrapText="1"/>
    </xf>
    <xf numFmtId="0" fontId="28" fillId="0" borderId="1" xfId="4" applyFont="1" applyBorder="1" applyAlignment="1">
      <alignment horizontal="left" vertical="top"/>
    </xf>
    <xf numFmtId="0" fontId="22" fillId="0" borderId="8" xfId="4" applyFont="1" applyBorder="1" applyAlignment="1">
      <alignment horizontal="left" vertical="top"/>
    </xf>
    <xf numFmtId="0" fontId="22" fillId="0" borderId="8" xfId="4" applyFont="1" applyBorder="1" applyAlignment="1">
      <alignment horizontal="left" vertical="top" wrapText="1"/>
    </xf>
    <xf numFmtId="0" fontId="42" fillId="0" borderId="1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167" fontId="21" fillId="3" borderId="1" xfId="3" applyNumberFormat="1" applyFont="1" applyFill="1" applyBorder="1" applyAlignment="1" applyProtection="1">
      <alignment horizontal="right" vertical="center"/>
    </xf>
    <xf numFmtId="167" fontId="4" fillId="3" borderId="1" xfId="0" applyNumberFormat="1" applyFont="1" applyFill="1" applyBorder="1" applyAlignment="1">
      <alignment horizontal="right" vertical="center"/>
    </xf>
    <xf numFmtId="166" fontId="5" fillId="3" borderId="1" xfId="0" applyNumberFormat="1" applyFont="1" applyFill="1" applyBorder="1" applyAlignment="1">
      <alignment horizontal="right" vertical="center"/>
    </xf>
    <xf numFmtId="0" fontId="16" fillId="0" borderId="1" xfId="3" applyFont="1" applyFill="1" applyBorder="1" applyAlignment="1" applyProtection="1">
      <alignment horizontal="left" vertical="top" wrapText="1"/>
    </xf>
    <xf numFmtId="4" fontId="4" fillId="3" borderId="1" xfId="0" applyNumberFormat="1" applyFont="1" applyFill="1" applyBorder="1" applyAlignment="1">
      <alignment horizontal="right" vertical="center"/>
    </xf>
    <xf numFmtId="4" fontId="21" fillId="3" borderId="1" xfId="3" applyNumberFormat="1" applyFont="1" applyFill="1" applyBorder="1" applyAlignment="1" applyProtection="1">
      <alignment horizontal="right" vertical="center"/>
    </xf>
    <xf numFmtId="0" fontId="20" fillId="3" borderId="1" xfId="3" applyFont="1" applyFill="1" applyBorder="1" applyAlignment="1" applyProtection="1">
      <alignment horizontal="left" vertical="top" wrapText="1"/>
    </xf>
    <xf numFmtId="0" fontId="23" fillId="3" borderId="1" xfId="0" applyFont="1" applyFill="1" applyBorder="1" applyAlignment="1">
      <alignment horizontal="left" vertical="center" wrapText="1"/>
    </xf>
    <xf numFmtId="166" fontId="4" fillId="3" borderId="1" xfId="0" applyNumberFormat="1" applyFont="1" applyFill="1" applyBorder="1" applyAlignment="1">
      <alignment horizontal="right" vertical="center"/>
    </xf>
    <xf numFmtId="0" fontId="16" fillId="0" borderId="1" xfId="3" applyFont="1" applyBorder="1" applyAlignment="1" applyProtection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6" fillId="0" borderId="1" xfId="4" applyFont="1" applyBorder="1" applyAlignment="1">
      <alignment horizontal="center" vertical="top" wrapText="1"/>
    </xf>
    <xf numFmtId="0" fontId="22" fillId="0" borderId="0" xfId="4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 indent="2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 indent="2"/>
    </xf>
    <xf numFmtId="0" fontId="0" fillId="0" borderId="1" xfId="0" applyBorder="1" applyAlignment="1">
      <alignment horizontal="left" vertical="center" indent="2"/>
    </xf>
    <xf numFmtId="0" fontId="12" fillId="0" borderId="1" xfId="0" applyNumberFormat="1" applyFont="1" applyBorder="1" applyAlignment="1">
      <alignment horizontal="left" wrapText="1" indent="4"/>
    </xf>
    <xf numFmtId="0" fontId="12" fillId="0" borderId="1" xfId="0" applyNumberFormat="1" applyFont="1" applyBorder="1" applyAlignment="1">
      <alignment horizontal="left" wrapText="1" indent="8"/>
    </xf>
    <xf numFmtId="0" fontId="12" fillId="0" borderId="1" xfId="0" applyNumberFormat="1" applyFont="1" applyBorder="1" applyAlignment="1">
      <alignment horizontal="left" wrapText="1" indent="1"/>
    </xf>
    <xf numFmtId="0" fontId="12" fillId="0" borderId="1" xfId="0" applyNumberFormat="1" applyFont="1" applyBorder="1" applyAlignment="1">
      <alignment horizontal="left" wrapText="1" indent="2"/>
    </xf>
    <xf numFmtId="0" fontId="12" fillId="0" borderId="1" xfId="0" applyNumberFormat="1" applyFont="1" applyBorder="1" applyAlignment="1">
      <alignment horizontal="left" wrapText="1" indent="3"/>
    </xf>
    <xf numFmtId="0" fontId="12" fillId="0" borderId="1" xfId="0" applyNumberFormat="1" applyFont="1" applyFill="1" applyBorder="1" applyAlignment="1">
      <alignment horizontal="left" wrapText="1" indent="2"/>
    </xf>
    <xf numFmtId="0" fontId="0" fillId="0" borderId="1" xfId="0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left" wrapText="1" indent="3"/>
    </xf>
    <xf numFmtId="0" fontId="21" fillId="3" borderId="1" xfId="0" applyNumberFormat="1" applyFont="1" applyFill="1" applyBorder="1" applyAlignment="1"/>
    <xf numFmtId="0" fontId="0" fillId="3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26" fillId="0" borderId="1" xfId="4" applyFont="1" applyBorder="1" applyAlignment="1">
      <alignment horizontal="center" vertical="top" wrapText="1"/>
    </xf>
    <xf numFmtId="0" fontId="22" fillId="0" borderId="1" xfId="4" applyBorder="1" applyAlignment="1">
      <alignment horizontal="center" vertical="top" wrapText="1"/>
    </xf>
    <xf numFmtId="0" fontId="28" fillId="0" borderId="1" xfId="4" applyFont="1" applyBorder="1" applyAlignment="1">
      <alignment horizontal="center" vertical="center" wrapText="1"/>
    </xf>
    <xf numFmtId="0" fontId="22" fillId="0" borderId="0" xfId="4" applyBorder="1" applyAlignment="1">
      <alignment horizontal="left" vertical="center" wrapText="1"/>
    </xf>
    <xf numFmtId="0" fontId="26" fillId="0" borderId="4" xfId="4" applyFont="1" applyBorder="1" applyAlignment="1">
      <alignment horizontal="center" vertical="top" wrapText="1"/>
    </xf>
    <xf numFmtId="0" fontId="28" fillId="0" borderId="1" xfId="4" applyFont="1" applyBorder="1" applyAlignment="1">
      <alignment horizontal="center" vertical="top" wrapText="1"/>
    </xf>
    <xf numFmtId="0" fontId="28" fillId="0" borderId="4" xfId="4" applyFont="1" applyBorder="1" applyAlignment="1">
      <alignment horizontal="center" vertical="top" wrapText="1"/>
    </xf>
    <xf numFmtId="0" fontId="28" fillId="0" borderId="1" xfId="4" applyFont="1" applyFill="1" applyBorder="1" applyAlignment="1">
      <alignment horizontal="center" vertical="top" wrapText="1"/>
    </xf>
    <xf numFmtId="0" fontId="26" fillId="0" borderId="8" xfId="4" applyFont="1" applyBorder="1" applyAlignment="1">
      <alignment horizontal="center" vertical="top" wrapText="1"/>
    </xf>
    <xf numFmtId="0" fontId="26" fillId="0" borderId="1" xfId="4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right" vertical="center" wrapText="1"/>
    </xf>
    <xf numFmtId="0" fontId="10" fillId="0" borderId="1" xfId="1" applyFont="1" applyBorder="1" applyAlignment="1" applyProtection="1">
      <alignment horizontal="left" vertical="center" wrapText="1"/>
    </xf>
    <xf numFmtId="166" fontId="5" fillId="2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28" fillId="3" borderId="1" xfId="4" applyFont="1" applyFill="1" applyBorder="1" applyAlignment="1">
      <alignment horizontal="center"/>
    </xf>
    <xf numFmtId="0" fontId="28" fillId="3" borderId="5" xfId="4" applyFont="1" applyFill="1" applyBorder="1" applyAlignment="1"/>
    <xf numFmtId="0" fontId="28" fillId="3" borderId="7" xfId="4" applyFont="1" applyFill="1" applyBorder="1" applyAlignment="1"/>
    <xf numFmtId="167" fontId="28" fillId="3" borderId="1" xfId="4" applyNumberFormat="1" applyFont="1" applyFill="1" applyBorder="1"/>
    <xf numFmtId="166" fontId="28" fillId="3" borderId="1" xfId="4" applyNumberFormat="1" applyFont="1" applyFill="1" applyBorder="1" applyAlignment="1">
      <alignment vertical="center" wrapText="1"/>
    </xf>
    <xf numFmtId="166" fontId="28" fillId="3" borderId="1" xfId="4" applyNumberFormat="1" applyFont="1" applyFill="1" applyBorder="1" applyProtection="1"/>
    <xf numFmtId="166" fontId="28" fillId="3" borderId="1" xfId="4" applyNumberFormat="1" applyFont="1" applyFill="1" applyBorder="1"/>
    <xf numFmtId="167" fontId="33" fillId="3" borderId="1" xfId="4" applyNumberFormat="1" applyFont="1" applyFill="1" applyBorder="1"/>
    <xf numFmtId="0" fontId="28" fillId="3" borderId="5" xfId="4" applyFont="1" applyFill="1" applyBorder="1" applyAlignment="1">
      <alignment vertical="center"/>
    </xf>
    <xf numFmtId="0" fontId="28" fillId="3" borderId="7" xfId="4" applyFont="1" applyFill="1" applyBorder="1" applyAlignment="1">
      <alignment vertical="center"/>
    </xf>
    <xf numFmtId="0" fontId="28" fillId="3" borderId="5" xfId="4" applyFont="1" applyFill="1" applyBorder="1" applyAlignment="1">
      <alignment horizontal="left"/>
    </xf>
    <xf numFmtId="0" fontId="28" fillId="3" borderId="1" xfId="4" applyFont="1" applyFill="1" applyBorder="1"/>
    <xf numFmtId="167" fontId="33" fillId="3" borderId="1" xfId="4" applyNumberFormat="1" applyFont="1" applyFill="1" applyBorder="1" applyAlignment="1">
      <alignment horizontal="center"/>
    </xf>
    <xf numFmtId="0" fontId="26" fillId="0" borderId="1" xfId="4" applyFont="1" applyBorder="1" applyAlignment="1">
      <alignment horizontal="left" wrapText="1"/>
    </xf>
    <xf numFmtId="0" fontId="28" fillId="0" borderId="1" xfId="4" applyFont="1" applyFill="1" applyBorder="1" applyAlignment="1">
      <alignment horizontal="center" vertical="center"/>
    </xf>
    <xf numFmtId="166" fontId="35" fillId="0" borderId="1" xfId="4" applyNumberFormat="1" applyFont="1" applyFill="1" applyBorder="1" applyAlignment="1">
      <alignment horizontal="right" vertical="center"/>
    </xf>
    <xf numFmtId="166" fontId="43" fillId="0" borderId="1" xfId="4" applyNumberFormat="1" applyFont="1" applyFill="1" applyBorder="1" applyAlignment="1">
      <alignment horizontal="right" vertical="center"/>
    </xf>
    <xf numFmtId="49" fontId="28" fillId="0" borderId="1" xfId="4" applyNumberFormat="1" applyFont="1" applyBorder="1" applyAlignment="1">
      <alignment horizontal="center" vertical="center"/>
    </xf>
    <xf numFmtId="0" fontId="26" fillId="0" borderId="1" xfId="4" applyFont="1" applyBorder="1" applyAlignment="1">
      <alignment horizontal="center" vertical="top" wrapText="1"/>
    </xf>
    <xf numFmtId="0" fontId="28" fillId="0" borderId="1" xfId="4" applyFont="1" applyBorder="1" applyAlignment="1">
      <alignment horizontal="center" vertical="center" wrapText="1"/>
    </xf>
    <xf numFmtId="0" fontId="22" fillId="0" borderId="0" xfId="4" applyBorder="1" applyAlignment="1">
      <alignment horizontal="left" vertical="center" wrapText="1"/>
    </xf>
    <xf numFmtId="0" fontId="26" fillId="0" borderId="1" xfId="4" applyFont="1" applyFill="1" applyBorder="1" applyAlignment="1">
      <alignment horizontal="center" vertical="top" wrapText="1"/>
    </xf>
    <xf numFmtId="0" fontId="22" fillId="0" borderId="1" xfId="4" applyFont="1" applyBorder="1"/>
    <xf numFmtId="0" fontId="28" fillId="0" borderId="1" xfId="4" applyFont="1" applyBorder="1" applyAlignment="1"/>
    <xf numFmtId="49" fontId="28" fillId="0" borderId="1" xfId="4" applyNumberFormat="1" applyFont="1" applyBorder="1" applyAlignment="1">
      <alignment horizontal="center" vertical="center" wrapText="1"/>
    </xf>
    <xf numFmtId="1" fontId="28" fillId="0" borderId="1" xfId="4" applyNumberFormat="1" applyFont="1" applyBorder="1" applyAlignment="1">
      <alignment horizontal="center" vertical="center" wrapText="1"/>
    </xf>
    <xf numFmtId="1" fontId="28" fillId="0" borderId="1" xfId="4" applyNumberFormat="1" applyFont="1" applyBorder="1" applyAlignment="1">
      <alignment horizontal="center" vertical="center"/>
    </xf>
    <xf numFmtId="0" fontId="22" fillId="0" borderId="5" xfId="4" applyFont="1" applyFill="1" applyBorder="1" applyAlignment="1">
      <alignment horizontal="center" vertical="center" wrapText="1"/>
    </xf>
    <xf numFmtId="49" fontId="22" fillId="0" borderId="1" xfId="4" applyNumberFormat="1" applyFont="1" applyFill="1" applyBorder="1" applyAlignment="1">
      <alignment horizontal="center"/>
    </xf>
    <xf numFmtId="0" fontId="28" fillId="0" borderId="1" xfId="4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8" fillId="0" borderId="4" xfId="0" applyFont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16" fillId="0" borderId="1" xfId="3" applyFont="1" applyBorder="1" applyAlignment="1" applyProtection="1">
      <alignment horizontal="center" vertical="top" wrapText="1"/>
    </xf>
    <xf numFmtId="0" fontId="16" fillId="0" borderId="4" xfId="3" applyFont="1" applyBorder="1" applyAlignment="1" applyProtection="1">
      <alignment horizontal="center" vertical="top" wrapText="1"/>
    </xf>
    <xf numFmtId="0" fontId="20" fillId="0" borderId="4" xfId="3" applyFont="1" applyBorder="1" applyAlignment="1" applyProtection="1">
      <alignment horizontal="center" vertical="top" wrapText="1"/>
    </xf>
    <xf numFmtId="0" fontId="22" fillId="0" borderId="0" xfId="4" applyBorder="1" applyAlignment="1">
      <alignment horizontal="left" vertical="center" wrapText="1"/>
    </xf>
    <xf numFmtId="0" fontId="22" fillId="0" borderId="0" xfId="4" applyBorder="1" applyAlignment="1">
      <alignment horizontal="left" vertical="center" wrapText="1"/>
    </xf>
    <xf numFmtId="0" fontId="14" fillId="0" borderId="1" xfId="1" applyFont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6" fillId="0" borderId="1" xfId="4" applyFont="1" applyBorder="1" applyAlignment="1">
      <alignment horizontal="center" vertical="top" wrapText="1"/>
    </xf>
    <xf numFmtId="0" fontId="26" fillId="0" borderId="4" xfId="4" applyFont="1" applyBorder="1" applyAlignment="1">
      <alignment horizontal="center" vertical="center" wrapText="1"/>
    </xf>
    <xf numFmtId="0" fontId="28" fillId="0" borderId="1" xfId="4" applyFont="1" applyBorder="1" applyAlignment="1">
      <alignment horizontal="center" vertical="center" wrapText="1"/>
    </xf>
    <xf numFmtId="0" fontId="26" fillId="0" borderId="1" xfId="4" applyFont="1" applyBorder="1" applyAlignment="1">
      <alignment horizontal="center" vertical="center" wrapText="1"/>
    </xf>
    <xf numFmtId="0" fontId="22" fillId="0" borderId="0" xfId="4" applyBorder="1" applyAlignment="1">
      <alignment horizontal="left" vertical="center" wrapText="1"/>
    </xf>
    <xf numFmtId="0" fontId="28" fillId="0" borderId="5" xfId="4" applyFont="1" applyBorder="1" applyAlignment="1">
      <alignment horizontal="left" vertical="center" wrapText="1"/>
    </xf>
    <xf numFmtId="0" fontId="28" fillId="0" borderId="6" xfId="4" applyFont="1" applyBorder="1" applyAlignment="1">
      <alignment horizontal="left" vertical="center" wrapText="1"/>
    </xf>
    <xf numFmtId="0" fontId="28" fillId="0" borderId="7" xfId="4" applyFont="1" applyBorder="1" applyAlignment="1">
      <alignment horizontal="left" vertical="center" wrapText="1"/>
    </xf>
    <xf numFmtId="0" fontId="29" fillId="0" borderId="0" xfId="4" applyFont="1" applyBorder="1" applyAlignment="1">
      <alignment horizontal="center" vertical="center" wrapText="1"/>
    </xf>
    <xf numFmtId="0" fontId="28" fillId="0" borderId="1" xfId="4" applyFont="1" applyBorder="1" applyAlignment="1">
      <alignment horizontal="left" vertical="center" wrapText="1"/>
    </xf>
    <xf numFmtId="167" fontId="22" fillId="0" borderId="1" xfId="4" applyNumberFormat="1" applyFont="1" applyBorder="1" applyAlignment="1">
      <alignment horizontal="center" vertical="center"/>
    </xf>
    <xf numFmtId="166" fontId="22" fillId="0" borderId="1" xfId="4" applyNumberFormat="1" applyFont="1" applyBorder="1" applyAlignment="1">
      <alignment horizontal="center" vertical="center"/>
    </xf>
    <xf numFmtId="166" fontId="22" fillId="0" borderId="1" xfId="4" applyNumberFormat="1" applyFont="1" applyBorder="1" applyAlignment="1">
      <alignment horizontal="center" vertical="center" wrapText="1"/>
    </xf>
    <xf numFmtId="166" fontId="22" fillId="0" borderId="1" xfId="4" applyNumberFormat="1" applyFont="1" applyFill="1" applyBorder="1" applyAlignment="1">
      <alignment horizontal="center" vertical="center" wrapText="1"/>
    </xf>
    <xf numFmtId="170" fontId="22" fillId="0" borderId="1" xfId="4" applyNumberFormat="1" applyFont="1" applyBorder="1" applyAlignment="1">
      <alignment horizontal="center" vertical="center" wrapText="1"/>
    </xf>
    <xf numFmtId="0" fontId="5" fillId="0" borderId="1" xfId="9" applyFont="1" applyBorder="1" applyAlignment="1">
      <alignment horizontal="center" vertical="top" wrapText="1"/>
    </xf>
    <xf numFmtId="0" fontId="46" fillId="0" borderId="1" xfId="9" applyFont="1" applyBorder="1" applyAlignment="1">
      <alignment horizontal="center" vertical="center" wrapText="1"/>
    </xf>
    <xf numFmtId="0" fontId="47" fillId="0" borderId="1" xfId="9" applyFont="1" applyFill="1" applyBorder="1" applyAlignment="1">
      <alignment vertical="top" wrapText="1"/>
    </xf>
    <xf numFmtId="171" fontId="30" fillId="5" borderId="1" xfId="10" applyNumberFormat="1" applyFont="1" applyFill="1" applyBorder="1" applyAlignment="1">
      <alignment horizontal="right" wrapText="1"/>
    </xf>
    <xf numFmtId="0" fontId="47" fillId="0" borderId="1" xfId="9" applyFont="1" applyFill="1" applyBorder="1"/>
    <xf numFmtId="171" fontId="47" fillId="0" borderId="1" xfId="9" applyNumberFormat="1" applyFont="1" applyBorder="1" applyAlignment="1">
      <alignment wrapText="1"/>
    </xf>
    <xf numFmtId="172" fontId="47" fillId="0" borderId="1" xfId="9" applyNumberFormat="1" applyFont="1" applyBorder="1" applyAlignment="1">
      <alignment wrapText="1"/>
    </xf>
    <xf numFmtId="164" fontId="47" fillId="0" borderId="1" xfId="10" applyNumberFormat="1" applyFont="1" applyBorder="1" applyAlignment="1">
      <alignment horizontal="right" wrapText="1"/>
    </xf>
    <xf numFmtId="173" fontId="47" fillId="0" borderId="1" xfId="10" applyNumberFormat="1" applyFont="1" applyBorder="1" applyAlignment="1">
      <alignment horizontal="right" wrapText="1"/>
    </xf>
    <xf numFmtId="164" fontId="47" fillId="0" borderId="1" xfId="10" applyNumberFormat="1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2" xfId="9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top" wrapText="1"/>
    </xf>
    <xf numFmtId="0" fontId="18" fillId="0" borderId="3" xfId="0" applyFont="1" applyBorder="1" applyAlignment="1">
      <alignment horizontal="center" vertical="top" wrapText="1"/>
    </xf>
    <xf numFmtId="0" fontId="18" fillId="0" borderId="5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16" fillId="0" borderId="1" xfId="3" applyFont="1" applyBorder="1" applyAlignment="1" applyProtection="1">
      <alignment horizontal="center" vertical="top" wrapText="1"/>
    </xf>
    <xf numFmtId="0" fontId="16" fillId="0" borderId="2" xfId="3" applyFont="1" applyBorder="1" applyAlignment="1" applyProtection="1">
      <alignment horizontal="center" vertical="top" wrapText="1"/>
    </xf>
    <xf numFmtId="0" fontId="16" fillId="0" borderId="4" xfId="3" applyFont="1" applyBorder="1" applyAlignment="1" applyProtection="1">
      <alignment horizontal="center" vertical="top" wrapText="1"/>
    </xf>
    <xf numFmtId="0" fontId="16" fillId="0" borderId="2" xfId="3" applyFont="1" applyFill="1" applyBorder="1" applyAlignment="1" applyProtection="1">
      <alignment horizontal="center" vertical="center" wrapText="1"/>
    </xf>
    <xf numFmtId="0" fontId="16" fillId="0" borderId="3" xfId="3" applyFont="1" applyFill="1" applyBorder="1" applyAlignment="1" applyProtection="1">
      <alignment horizontal="center" vertical="center" wrapText="1"/>
    </xf>
    <xf numFmtId="0" fontId="16" fillId="0" borderId="4" xfId="3" applyFont="1" applyFill="1" applyBorder="1" applyAlignment="1" applyProtection="1">
      <alignment horizontal="center" vertical="center" wrapText="1"/>
    </xf>
    <xf numFmtId="0" fontId="16" fillId="0" borderId="3" xfId="3" applyFont="1" applyBorder="1" applyAlignment="1" applyProtection="1">
      <alignment horizontal="center" vertical="top" wrapText="1"/>
    </xf>
    <xf numFmtId="0" fontId="16" fillId="0" borderId="12" xfId="3" applyFont="1" applyBorder="1" applyAlignment="1" applyProtection="1">
      <alignment horizontal="center" vertical="top" wrapText="1"/>
    </xf>
    <xf numFmtId="0" fontId="16" fillId="0" borderId="13" xfId="3" applyFont="1" applyBorder="1" applyAlignment="1" applyProtection="1">
      <alignment horizontal="center" vertical="top" wrapText="1"/>
    </xf>
    <xf numFmtId="0" fontId="16" fillId="0" borderId="11" xfId="3" applyFont="1" applyBorder="1" applyAlignment="1" applyProtection="1">
      <alignment horizontal="center" vertical="top" wrapText="1"/>
    </xf>
    <xf numFmtId="0" fontId="16" fillId="0" borderId="14" xfId="3" applyFont="1" applyBorder="1" applyAlignment="1" applyProtection="1">
      <alignment horizontal="center" vertical="top" wrapText="1"/>
    </xf>
    <xf numFmtId="0" fontId="16" fillId="0" borderId="8" xfId="3" applyFont="1" applyBorder="1" applyAlignment="1" applyProtection="1">
      <alignment horizontal="center" vertical="top" wrapText="1"/>
    </xf>
    <xf numFmtId="0" fontId="16" fillId="0" borderId="10" xfId="3" applyFont="1" applyBorder="1" applyAlignment="1" applyProtection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20" fillId="0" borderId="2" xfId="3" applyFont="1" applyBorder="1" applyAlignment="1" applyProtection="1">
      <alignment horizontal="center" vertical="top" wrapText="1"/>
    </xf>
    <xf numFmtId="0" fontId="20" fillId="0" borderId="3" xfId="3" applyFont="1" applyBorder="1" applyAlignment="1" applyProtection="1">
      <alignment horizontal="center" vertical="top" wrapText="1"/>
    </xf>
    <xf numFmtId="0" fontId="20" fillId="0" borderId="1" xfId="3" applyFont="1" applyBorder="1" applyAlignment="1" applyProtection="1">
      <alignment horizontal="center" vertical="top" wrapText="1"/>
    </xf>
    <xf numFmtId="0" fontId="29" fillId="0" borderId="0" xfId="4" applyFont="1" applyAlignment="1">
      <alignment horizontal="center" vertical="center" wrapText="1"/>
    </xf>
    <xf numFmtId="0" fontId="22" fillId="0" borderId="0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top" wrapText="1"/>
    </xf>
    <xf numFmtId="0" fontId="30" fillId="0" borderId="1" xfId="8" applyFont="1" applyBorder="1" applyAlignment="1">
      <alignment horizontal="center" vertical="top" wrapText="1"/>
    </xf>
    <xf numFmtId="0" fontId="26" fillId="0" borderId="1" xfId="4" applyFont="1" applyBorder="1" applyAlignment="1">
      <alignment horizontal="center" vertical="top" wrapText="1"/>
    </xf>
    <xf numFmtId="0" fontId="22" fillId="0" borderId="1" xfId="4" applyBorder="1" applyAlignment="1">
      <alignment horizontal="center" vertical="top" wrapText="1"/>
    </xf>
    <xf numFmtId="0" fontId="26" fillId="0" borderId="2" xfId="4" applyFont="1" applyFill="1" applyBorder="1" applyAlignment="1">
      <alignment horizontal="center" vertical="center" wrapText="1"/>
    </xf>
    <xf numFmtId="0" fontId="26" fillId="0" borderId="4" xfId="4" applyFont="1" applyFill="1" applyBorder="1" applyAlignment="1">
      <alignment horizontal="center" vertical="center" wrapText="1"/>
    </xf>
    <xf numFmtId="0" fontId="26" fillId="0" borderId="2" xfId="4" applyFont="1" applyBorder="1" applyAlignment="1">
      <alignment horizontal="center" vertical="center" wrapText="1"/>
    </xf>
    <xf numFmtId="0" fontId="26" fillId="0" borderId="4" xfId="4" applyFont="1" applyBorder="1" applyAlignment="1">
      <alignment horizontal="center" vertical="center" wrapText="1"/>
    </xf>
    <xf numFmtId="0" fontId="22" fillId="0" borderId="0" xfId="4" applyAlignment="1">
      <alignment horizontal="center" vertical="center" wrapText="1"/>
    </xf>
    <xf numFmtId="0" fontId="22" fillId="0" borderId="0" xfId="4" applyFont="1" applyAlignment="1">
      <alignment horizontal="center" vertical="center" wrapText="1"/>
    </xf>
    <xf numFmtId="0" fontId="33" fillId="0" borderId="5" xfId="4" applyFont="1" applyBorder="1" applyAlignment="1">
      <alignment horizontal="center" vertical="center" wrapText="1"/>
    </xf>
    <xf numFmtId="0" fontId="33" fillId="0" borderId="7" xfId="4" applyFont="1" applyBorder="1" applyAlignment="1">
      <alignment horizontal="center" vertical="center" wrapText="1"/>
    </xf>
    <xf numFmtId="0" fontId="34" fillId="0" borderId="0" xfId="4" applyFont="1" applyBorder="1" applyAlignment="1">
      <alignment horizontal="center" vertical="center" wrapText="1"/>
    </xf>
    <xf numFmtId="0" fontId="22" fillId="0" borderId="9" xfId="4" applyFont="1" applyBorder="1" applyAlignment="1">
      <alignment horizontal="center" vertical="center" wrapText="1"/>
    </xf>
    <xf numFmtId="0" fontId="28" fillId="0" borderId="1" xfId="4" applyFont="1" applyBorder="1" applyAlignment="1">
      <alignment horizontal="center" vertical="center" wrapText="1"/>
    </xf>
    <xf numFmtId="0" fontId="28" fillId="0" borderId="5" xfId="4" applyFont="1" applyBorder="1" applyAlignment="1">
      <alignment horizontal="center" vertical="center" wrapText="1"/>
    </xf>
    <xf numFmtId="0" fontId="28" fillId="0" borderId="6" xfId="4" applyFont="1" applyBorder="1" applyAlignment="1">
      <alignment horizontal="center" vertical="center" wrapText="1"/>
    </xf>
    <xf numFmtId="0" fontId="28" fillId="0" borderId="7" xfId="4" applyFont="1" applyBorder="1" applyAlignment="1">
      <alignment horizontal="center" vertical="center" wrapText="1"/>
    </xf>
    <xf numFmtId="0" fontId="35" fillId="0" borderId="5" xfId="4" applyFont="1" applyBorder="1" applyAlignment="1">
      <alignment horizontal="center" vertical="center" wrapText="1"/>
    </xf>
    <xf numFmtId="0" fontId="35" fillId="0" borderId="6" xfId="4" applyFont="1" applyBorder="1" applyAlignment="1">
      <alignment horizontal="center" vertical="center" wrapText="1"/>
    </xf>
    <xf numFmtId="0" fontId="35" fillId="0" borderId="7" xfId="4" applyFont="1" applyBorder="1" applyAlignment="1">
      <alignment horizontal="center" vertical="center" wrapText="1"/>
    </xf>
    <xf numFmtId="0" fontId="26" fillId="0" borderId="1" xfId="4" applyFont="1" applyBorder="1" applyAlignment="1">
      <alignment horizontal="center" vertical="center" wrapText="1"/>
    </xf>
    <xf numFmtId="0" fontId="26" fillId="0" borderId="5" xfId="4" applyFont="1" applyBorder="1" applyAlignment="1">
      <alignment horizontal="center" vertical="center" wrapText="1"/>
    </xf>
    <xf numFmtId="0" fontId="26" fillId="0" borderId="7" xfId="4" applyFont="1" applyBorder="1" applyAlignment="1">
      <alignment horizontal="center" vertical="center" wrapText="1"/>
    </xf>
    <xf numFmtId="49" fontId="33" fillId="0" borderId="5" xfId="4" applyNumberFormat="1" applyFont="1" applyBorder="1" applyAlignment="1">
      <alignment horizontal="center"/>
    </xf>
    <xf numFmtId="49" fontId="33" fillId="0" borderId="6" xfId="4" applyNumberFormat="1" applyFont="1" applyBorder="1" applyAlignment="1">
      <alignment horizontal="center"/>
    </xf>
    <xf numFmtId="0" fontId="22" fillId="0" borderId="0" xfId="4" applyBorder="1" applyAlignment="1">
      <alignment horizontal="left" vertical="center" wrapText="1"/>
    </xf>
    <xf numFmtId="0" fontId="26" fillId="0" borderId="2" xfId="4" applyFont="1" applyBorder="1" applyAlignment="1">
      <alignment horizontal="center" vertical="top" wrapText="1"/>
    </xf>
    <xf numFmtId="0" fontId="26" fillId="0" borderId="4" xfId="4" applyFont="1" applyBorder="1" applyAlignment="1">
      <alignment horizontal="center" vertical="top" wrapText="1"/>
    </xf>
    <xf numFmtId="0" fontId="16" fillId="0" borderId="2" xfId="8" applyFont="1" applyBorder="1" applyAlignment="1">
      <alignment horizontal="center" vertical="top" wrapText="1"/>
    </xf>
    <xf numFmtId="0" fontId="16" fillId="0" borderId="4" xfId="8" applyFont="1" applyBorder="1" applyAlignment="1">
      <alignment horizontal="center" vertical="top" wrapText="1"/>
    </xf>
    <xf numFmtId="0" fontId="26" fillId="0" borderId="3" xfId="4" applyFont="1" applyBorder="1" applyAlignment="1">
      <alignment horizontal="center" vertical="center" wrapText="1"/>
    </xf>
    <xf numFmtId="0" fontId="28" fillId="0" borderId="5" xfId="4" applyFont="1" applyBorder="1" applyAlignment="1">
      <alignment horizontal="left" vertical="center" wrapText="1"/>
    </xf>
    <xf numFmtId="0" fontId="28" fillId="0" borderId="6" xfId="4" applyFont="1" applyBorder="1" applyAlignment="1">
      <alignment horizontal="left" vertical="center" wrapText="1"/>
    </xf>
    <xf numFmtId="0" fontId="28" fillId="0" borderId="7" xfId="4" applyFont="1" applyBorder="1" applyAlignment="1">
      <alignment horizontal="left" vertical="center" wrapText="1"/>
    </xf>
    <xf numFmtId="0" fontId="37" fillId="0" borderId="0" xfId="4" applyFont="1" applyBorder="1" applyAlignment="1">
      <alignment horizontal="left" wrapText="1"/>
    </xf>
    <xf numFmtId="0" fontId="37" fillId="0" borderId="9" xfId="4" applyFont="1" applyBorder="1" applyAlignment="1">
      <alignment horizontal="left" wrapText="1"/>
    </xf>
    <xf numFmtId="0" fontId="26" fillId="0" borderId="6" xfId="4" applyFont="1" applyBorder="1" applyAlignment="1">
      <alignment horizontal="center" vertical="center" wrapText="1"/>
    </xf>
    <xf numFmtId="49" fontId="39" fillId="0" borderId="9" xfId="4" applyNumberFormat="1" applyFont="1" applyFill="1" applyBorder="1" applyAlignment="1" applyProtection="1">
      <alignment horizontal="left" vertical="center" wrapText="1"/>
      <protection hidden="1"/>
    </xf>
    <xf numFmtId="0" fontId="26" fillId="0" borderId="5" xfId="4" applyFont="1" applyBorder="1" applyAlignment="1">
      <alignment horizontal="center" vertical="top" wrapText="1"/>
    </xf>
    <xf numFmtId="0" fontId="26" fillId="0" borderId="7" xfId="4" applyFont="1" applyBorder="1" applyAlignment="1">
      <alignment horizontal="center" vertical="top" wrapText="1"/>
    </xf>
    <xf numFmtId="49" fontId="39" fillId="0" borderId="0" xfId="4" applyNumberFormat="1" applyFont="1" applyFill="1" applyBorder="1" applyAlignment="1" applyProtection="1">
      <alignment horizontal="left" vertical="center" wrapText="1"/>
      <protection hidden="1"/>
    </xf>
    <xf numFmtId="0" fontId="28" fillId="0" borderId="1" xfId="4" applyFont="1" applyBorder="1" applyAlignment="1">
      <alignment horizontal="center" vertical="top" wrapText="1"/>
    </xf>
    <xf numFmtId="0" fontId="22" fillId="0" borderId="0" xfId="4" applyFont="1" applyBorder="1" applyAlignment="1">
      <alignment horizontal="center" vertical="center"/>
    </xf>
    <xf numFmtId="0" fontId="22" fillId="0" borderId="0" xfId="4" applyAlignment="1">
      <alignment horizontal="left" vertical="center" wrapText="1"/>
    </xf>
    <xf numFmtId="0" fontId="28" fillId="0" borderId="2" xfId="4" applyFont="1" applyBorder="1" applyAlignment="1">
      <alignment horizontal="center" vertical="top" wrapText="1"/>
    </xf>
    <xf numFmtId="0" fontId="28" fillId="0" borderId="4" xfId="4" applyFont="1" applyBorder="1" applyAlignment="1">
      <alignment horizontal="center" vertical="top" wrapText="1"/>
    </xf>
    <xf numFmtId="49" fontId="36" fillId="0" borderId="9" xfId="4" applyNumberFormat="1" applyFont="1" applyFill="1" applyBorder="1" applyAlignment="1">
      <alignment horizontal="left" vertical="center" wrapText="1"/>
    </xf>
    <xf numFmtId="0" fontId="27" fillId="0" borderId="1" xfId="4" applyFont="1" applyBorder="1" applyAlignment="1">
      <alignment horizontal="center" vertical="center" wrapText="1"/>
    </xf>
    <xf numFmtId="0" fontId="22" fillId="0" borderId="1" xfId="4" applyFont="1" applyBorder="1" applyAlignment="1">
      <alignment horizontal="center" vertical="top" wrapText="1"/>
    </xf>
    <xf numFmtId="0" fontId="22" fillId="0" borderId="2" xfId="4" applyFont="1" applyBorder="1" applyAlignment="1">
      <alignment horizontal="center" vertical="top" wrapText="1"/>
    </xf>
    <xf numFmtId="0" fontId="22" fillId="0" borderId="4" xfId="4" applyFont="1" applyBorder="1" applyAlignment="1">
      <alignment horizontal="center" vertical="top" wrapText="1"/>
    </xf>
    <xf numFmtId="0" fontId="33" fillId="0" borderId="5" xfId="4" applyFont="1" applyBorder="1" applyAlignment="1">
      <alignment horizontal="left"/>
    </xf>
    <xf numFmtId="0" fontId="33" fillId="0" borderId="6" xfId="4" applyFont="1" applyBorder="1" applyAlignment="1">
      <alignment horizontal="left"/>
    </xf>
    <xf numFmtId="0" fontId="33" fillId="0" borderId="7" xfId="4" applyFont="1" applyBorder="1" applyAlignment="1">
      <alignment horizontal="left"/>
    </xf>
    <xf numFmtId="0" fontId="33" fillId="0" borderId="5" xfId="4" applyFont="1" applyBorder="1" applyAlignment="1">
      <alignment horizontal="left" wrapText="1"/>
    </xf>
    <xf numFmtId="0" fontId="33" fillId="0" borderId="6" xfId="4" applyFont="1" applyBorder="1" applyAlignment="1">
      <alignment horizontal="left" wrapText="1"/>
    </xf>
    <xf numFmtId="0" fontId="33" fillId="0" borderId="7" xfId="4" applyFont="1" applyBorder="1" applyAlignment="1">
      <alignment horizontal="left" wrapText="1"/>
    </xf>
    <xf numFmtId="0" fontId="33" fillId="0" borderId="5" xfId="4" applyFont="1" applyBorder="1" applyAlignment="1">
      <alignment horizontal="center"/>
    </xf>
    <xf numFmtId="0" fontId="33" fillId="0" borderId="6" xfId="4" applyFont="1" applyBorder="1" applyAlignment="1">
      <alignment horizontal="center"/>
    </xf>
    <xf numFmtId="0" fontId="33" fillId="0" borderId="7" xfId="4" applyFont="1" applyBorder="1" applyAlignment="1">
      <alignment horizontal="center"/>
    </xf>
    <xf numFmtId="0" fontId="29" fillId="0" borderId="0" xfId="4" applyFont="1" applyBorder="1" applyAlignment="1">
      <alignment horizontal="center" vertical="center" wrapText="1"/>
    </xf>
    <xf numFmtId="0" fontId="39" fillId="0" borderId="9" xfId="4" applyFont="1" applyBorder="1" applyAlignment="1">
      <alignment horizontal="left"/>
    </xf>
    <xf numFmtId="0" fontId="39" fillId="0" borderId="9" xfId="4" applyFont="1" applyBorder="1" applyAlignment="1">
      <alignment horizontal="left" vertical="center" wrapText="1"/>
    </xf>
    <xf numFmtId="0" fontId="39" fillId="0" borderId="0" xfId="4" applyFont="1" applyBorder="1" applyAlignment="1">
      <alignment horizontal="left" vertical="center" wrapText="1"/>
    </xf>
    <xf numFmtId="0" fontId="28" fillId="0" borderId="12" xfId="4" applyFont="1" applyBorder="1" applyAlignment="1">
      <alignment horizontal="center" vertical="top" wrapText="1"/>
    </xf>
    <xf numFmtId="0" fontId="28" fillId="0" borderId="8" xfId="4" applyFont="1" applyBorder="1" applyAlignment="1">
      <alignment horizontal="center" vertical="top" wrapText="1"/>
    </xf>
    <xf numFmtId="0" fontId="28" fillId="0" borderId="1" xfId="4" applyFont="1" applyFill="1" applyBorder="1" applyAlignment="1">
      <alignment horizontal="center" vertical="top" wrapText="1"/>
    </xf>
    <xf numFmtId="0" fontId="26" fillId="0" borderId="12" xfId="4" applyFont="1" applyBorder="1" applyAlignment="1">
      <alignment horizontal="center" vertical="top" wrapText="1"/>
    </xf>
    <xf numFmtId="0" fontId="26" fillId="0" borderId="8" xfId="4" applyFont="1" applyBorder="1" applyAlignment="1">
      <alignment horizontal="center" vertical="top" wrapText="1"/>
    </xf>
    <xf numFmtId="0" fontId="26" fillId="0" borderId="1" xfId="4" applyFont="1" applyFill="1" applyBorder="1" applyAlignment="1">
      <alignment horizontal="center" vertical="top" wrapText="1"/>
    </xf>
    <xf numFmtId="0" fontId="28" fillId="0" borderId="1" xfId="4" applyFont="1" applyBorder="1" applyAlignment="1">
      <alignment horizontal="left" vertical="center" wrapText="1"/>
    </xf>
    <xf numFmtId="0" fontId="30" fillId="0" borderId="0" xfId="4" applyFont="1" applyBorder="1" applyAlignment="1">
      <alignment horizontal="center" vertical="center"/>
    </xf>
    <xf numFmtId="0" fontId="30" fillId="0" borderId="0" xfId="4" applyFont="1" applyAlignment="1">
      <alignment horizontal="center"/>
    </xf>
    <xf numFmtId="0" fontId="1" fillId="5" borderId="1" xfId="0" applyFont="1" applyFill="1" applyBorder="1" applyAlignment="1">
      <alignment horizontal="center" vertical="top" wrapText="1"/>
    </xf>
    <xf numFmtId="0" fontId="1" fillId="5" borderId="5" xfId="0" applyFont="1" applyFill="1" applyBorder="1" applyAlignment="1">
      <alignment horizontal="center" vertical="top" wrapText="1"/>
    </xf>
    <xf numFmtId="0" fontId="5" fillId="0" borderId="2" xfId="9" applyFont="1" applyBorder="1" applyAlignment="1">
      <alignment horizontal="center" vertical="top" wrapText="1"/>
    </xf>
    <xf numFmtId="0" fontId="5" fillId="0" borderId="4" xfId="9" applyFont="1" applyBorder="1" applyAlignment="1">
      <alignment horizontal="center" vertical="top" wrapText="1"/>
    </xf>
    <xf numFmtId="0" fontId="5" fillId="0" borderId="5" xfId="9" applyFont="1" applyBorder="1" applyAlignment="1">
      <alignment horizontal="center" vertical="top" wrapText="1"/>
    </xf>
    <xf numFmtId="0" fontId="5" fillId="0" borderId="6" xfId="9" applyFont="1" applyBorder="1" applyAlignment="1">
      <alignment horizontal="center" vertical="top" wrapText="1"/>
    </xf>
    <xf numFmtId="0" fontId="5" fillId="0" borderId="7" xfId="9" applyFont="1" applyBorder="1" applyAlignment="1">
      <alignment horizontal="center" vertical="top" wrapText="1"/>
    </xf>
  </cellXfs>
  <cellStyles count="11">
    <cellStyle name="Гиперссылка" xfId="1" builtinId="8"/>
    <cellStyle name="Обычный" xfId="0" builtinId="0"/>
    <cellStyle name="Обычный 2" xfId="4"/>
    <cellStyle name="Обычный 4" xfId="9"/>
    <cellStyle name="Обычный_tmp" xfId="2"/>
    <cellStyle name="Обычный_информация о численности и заработной плате на 2016г -новая" xfId="3"/>
    <cellStyle name="Обычный_Октябрьский" xfId="8"/>
    <cellStyle name="Процентный 2" xfId="5"/>
    <cellStyle name="Тысячи [0]_Лист1" xfId="6"/>
    <cellStyle name="Тысячи_Лист1" xfId="7"/>
    <cellStyle name="Финансовый 2" xfId="10"/>
  </cellStyles>
  <dxfs count="0"/>
  <tableStyles count="0" defaultTableStyle="TableStyleMedium9" defaultPivotStyle="PivotStyleLight16"/>
  <colors>
    <mruColors>
      <color rgb="FFFFFFCC"/>
      <color rgb="FFCCFFCC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0"/>
  <sheetViews>
    <sheetView workbookViewId="0">
      <pane xSplit="5" ySplit="5" topLeftCell="F6" activePane="bottomRight" state="frozen"/>
      <selection activeCell="B45" sqref="B45:B50"/>
      <selection pane="topRight" activeCell="B45" sqref="B45:B50"/>
      <selection pane="bottomLeft" activeCell="B45" sqref="B45:B50"/>
      <selection pane="bottomRight" activeCell="B1" sqref="B1"/>
    </sheetView>
  </sheetViews>
  <sheetFormatPr defaultRowHeight="13.8"/>
  <cols>
    <col min="1" max="1" width="7.33203125" customWidth="1"/>
    <col min="2" max="2" width="39.109375" customWidth="1"/>
    <col min="3" max="3" width="6.5546875" customWidth="1"/>
    <col min="4" max="4" width="6.33203125" customWidth="1"/>
    <col min="5" max="5" width="7.33203125" customWidth="1"/>
    <col min="6" max="6" width="11.88671875" customWidth="1"/>
    <col min="7" max="7" width="11.109375" customWidth="1"/>
    <col min="8" max="8" width="11.5546875" customWidth="1"/>
    <col min="9" max="9" width="11.109375" customWidth="1"/>
    <col min="10" max="10" width="10.5546875" customWidth="1"/>
  </cols>
  <sheetData>
    <row r="1" spans="1:20">
      <c r="B1" t="s">
        <v>680</v>
      </c>
      <c r="J1" t="s">
        <v>622</v>
      </c>
    </row>
    <row r="3" spans="1:20">
      <c r="A3" s="403" t="s">
        <v>0</v>
      </c>
      <c r="B3" s="407" t="s">
        <v>1</v>
      </c>
      <c r="C3" s="403" t="s">
        <v>668</v>
      </c>
      <c r="D3" s="410" t="s">
        <v>410</v>
      </c>
      <c r="E3" s="411"/>
      <c r="F3" s="404" t="s">
        <v>5</v>
      </c>
      <c r="G3" s="405"/>
      <c r="H3" s="405"/>
      <c r="I3" s="405"/>
      <c r="J3" s="405"/>
      <c r="K3" s="405"/>
      <c r="L3" s="405"/>
      <c r="M3" s="405"/>
      <c r="N3" s="405"/>
      <c r="O3" s="405"/>
      <c r="P3" s="405"/>
      <c r="Q3" s="405"/>
      <c r="R3" s="405"/>
      <c r="S3" s="405"/>
      <c r="T3" s="406"/>
    </row>
    <row r="4" spans="1:20">
      <c r="A4" s="403"/>
      <c r="B4" s="408"/>
      <c r="C4" s="403"/>
      <c r="D4" s="412"/>
      <c r="E4" s="413"/>
      <c r="F4" s="402" t="s">
        <v>679</v>
      </c>
      <c r="G4" s="403" t="s">
        <v>7</v>
      </c>
      <c r="H4" s="403"/>
      <c r="I4" s="403"/>
      <c r="J4" s="403"/>
      <c r="K4" s="402" t="s">
        <v>679</v>
      </c>
      <c r="L4" s="403" t="s">
        <v>7</v>
      </c>
      <c r="M4" s="403"/>
      <c r="N4" s="403"/>
      <c r="O4" s="403"/>
      <c r="P4" s="402" t="s">
        <v>679</v>
      </c>
      <c r="Q4" s="403" t="s">
        <v>7</v>
      </c>
      <c r="R4" s="403"/>
      <c r="S4" s="403"/>
      <c r="T4" s="403"/>
    </row>
    <row r="5" spans="1:20" ht="95.25" customHeight="1">
      <c r="A5" s="403"/>
      <c r="B5" s="409"/>
      <c r="C5" s="403"/>
      <c r="D5" s="284" t="s">
        <v>4</v>
      </c>
      <c r="E5" s="284" t="s">
        <v>3</v>
      </c>
      <c r="F5" s="402"/>
      <c r="G5" s="285" t="s">
        <v>494</v>
      </c>
      <c r="H5" s="285" t="s">
        <v>532</v>
      </c>
      <c r="I5" s="285" t="s">
        <v>533</v>
      </c>
      <c r="J5" s="285" t="s">
        <v>534</v>
      </c>
      <c r="K5" s="402"/>
      <c r="L5" s="400" t="s">
        <v>494</v>
      </c>
      <c r="M5" s="400" t="s">
        <v>532</v>
      </c>
      <c r="N5" s="400" t="s">
        <v>533</v>
      </c>
      <c r="O5" s="400" t="s">
        <v>534</v>
      </c>
      <c r="P5" s="402"/>
      <c r="Q5" s="400" t="s">
        <v>494</v>
      </c>
      <c r="R5" s="400" t="s">
        <v>532</v>
      </c>
      <c r="S5" s="400" t="s">
        <v>533</v>
      </c>
      <c r="T5" s="400" t="s">
        <v>534</v>
      </c>
    </row>
    <row r="6" spans="1:20">
      <c r="A6" s="283">
        <v>1</v>
      </c>
      <c r="B6" s="2">
        <v>2</v>
      </c>
      <c r="C6" s="2">
        <v>3</v>
      </c>
      <c r="D6" s="311">
        <v>4</v>
      </c>
      <c r="E6" s="311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399">
        <v>6</v>
      </c>
      <c r="L6" s="399">
        <v>7</v>
      </c>
      <c r="M6" s="399">
        <v>8</v>
      </c>
      <c r="N6" s="399">
        <v>9</v>
      </c>
      <c r="O6" s="399">
        <v>10</v>
      </c>
      <c r="P6" s="399">
        <v>6</v>
      </c>
      <c r="Q6" s="399">
        <v>7</v>
      </c>
      <c r="R6" s="399">
        <v>8</v>
      </c>
      <c r="S6" s="399">
        <v>9</v>
      </c>
      <c r="T6" s="399">
        <v>10</v>
      </c>
    </row>
    <row r="7" spans="1:20" ht="26.4">
      <c r="A7" s="283">
        <v>1</v>
      </c>
      <c r="B7" s="286" t="s">
        <v>478</v>
      </c>
      <c r="C7" s="287">
        <v>1</v>
      </c>
      <c r="D7" s="283"/>
      <c r="E7" s="283"/>
      <c r="F7" s="323">
        <f>SUM(G7:J7)</f>
        <v>0</v>
      </c>
      <c r="G7" s="322"/>
      <c r="H7" s="322"/>
      <c r="I7" s="322"/>
      <c r="J7" s="322"/>
      <c r="K7" s="323">
        <f>SUM(L7:O7)</f>
        <v>0</v>
      </c>
      <c r="L7" s="322"/>
      <c r="M7" s="322"/>
      <c r="N7" s="322"/>
      <c r="O7" s="322"/>
      <c r="P7" s="323">
        <f>SUM(Q7:T7)</f>
        <v>0</v>
      </c>
      <c r="Q7" s="322"/>
      <c r="R7" s="322"/>
      <c r="S7" s="322"/>
      <c r="T7" s="322"/>
    </row>
    <row r="8" spans="1:20" ht="26.4">
      <c r="A8" s="283">
        <v>2</v>
      </c>
      <c r="B8" s="286" t="s">
        <v>479</v>
      </c>
      <c r="C8" s="287">
        <v>2</v>
      </c>
      <c r="D8" s="283"/>
      <c r="E8" s="283"/>
      <c r="F8" s="323">
        <f t="shared" ref="F8:F60" si="0">SUM(G8:J8)</f>
        <v>0</v>
      </c>
      <c r="G8" s="322"/>
      <c r="H8" s="322"/>
      <c r="I8" s="322"/>
      <c r="J8" s="322"/>
      <c r="K8" s="323">
        <f t="shared" ref="K8:K9" si="1">SUM(L8:O8)</f>
        <v>0</v>
      </c>
      <c r="L8" s="322"/>
      <c r="M8" s="322"/>
      <c r="N8" s="322"/>
      <c r="O8" s="322"/>
      <c r="P8" s="323">
        <f t="shared" ref="P8:P9" si="2">SUM(Q8:T8)</f>
        <v>0</v>
      </c>
      <c r="Q8" s="322"/>
      <c r="R8" s="322"/>
      <c r="S8" s="322"/>
      <c r="T8" s="322"/>
    </row>
    <row r="9" spans="1:20">
      <c r="A9" s="17">
        <v>3</v>
      </c>
      <c r="B9" s="18" t="s">
        <v>505</v>
      </c>
      <c r="C9" s="17">
        <v>1000</v>
      </c>
      <c r="D9" s="19"/>
      <c r="E9" s="19"/>
      <c r="F9" s="38">
        <f t="shared" si="0"/>
        <v>0</v>
      </c>
      <c r="G9" s="38">
        <f>+G11+G13+G17+G18+G19+G23+G24</f>
        <v>0</v>
      </c>
      <c r="H9" s="38">
        <f t="shared" ref="H9:J9" si="3">+H11+H13+H17+H18+H19+H23+H24</f>
        <v>0</v>
      </c>
      <c r="I9" s="38">
        <f t="shared" si="3"/>
        <v>0</v>
      </c>
      <c r="J9" s="38">
        <f t="shared" si="3"/>
        <v>0</v>
      </c>
      <c r="K9" s="38">
        <f t="shared" si="1"/>
        <v>0</v>
      </c>
      <c r="L9" s="38">
        <f>+L11+L13+L17+L18+L19+L23+L24</f>
        <v>0</v>
      </c>
      <c r="M9" s="38">
        <f t="shared" ref="M9:O9" si="4">+M11+M13+M17+M18+M19+M23+M24</f>
        <v>0</v>
      </c>
      <c r="N9" s="38">
        <f t="shared" si="4"/>
        <v>0</v>
      </c>
      <c r="O9" s="38">
        <f t="shared" si="4"/>
        <v>0</v>
      </c>
      <c r="P9" s="38">
        <f t="shared" si="2"/>
        <v>0</v>
      </c>
      <c r="Q9" s="38">
        <f>+Q11+Q13+Q17+Q18+Q19+Q23+Q24</f>
        <v>0</v>
      </c>
      <c r="R9" s="38">
        <f t="shared" ref="R9:T9" si="5">+R11+R13+R17+R18+R19+R23+R24</f>
        <v>0</v>
      </c>
      <c r="S9" s="38">
        <f t="shared" si="5"/>
        <v>0</v>
      </c>
      <c r="T9" s="38">
        <f t="shared" si="5"/>
        <v>0</v>
      </c>
    </row>
    <row r="10" spans="1:20">
      <c r="A10" s="297"/>
      <c r="B10" s="20" t="s">
        <v>9</v>
      </c>
      <c r="C10" s="16"/>
      <c r="D10" s="21"/>
      <c r="E10" s="21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>
      <c r="A11" s="297">
        <v>4</v>
      </c>
      <c r="B11" s="22" t="s">
        <v>80</v>
      </c>
      <c r="C11" s="16">
        <v>1100</v>
      </c>
      <c r="D11" s="21"/>
      <c r="E11" s="6">
        <v>120</v>
      </c>
      <c r="F11" s="40">
        <f t="shared" si="0"/>
        <v>0</v>
      </c>
      <c r="G11" s="40"/>
      <c r="H11" s="40"/>
      <c r="I11" s="40"/>
      <c r="J11" s="40"/>
      <c r="K11" s="40">
        <f t="shared" ref="K11:K25" si="6">SUM(L11:O11)</f>
        <v>0</v>
      </c>
      <c r="L11" s="40"/>
      <c r="M11" s="40"/>
      <c r="N11" s="40"/>
      <c r="O11" s="40"/>
      <c r="P11" s="40">
        <f t="shared" ref="P11:P25" si="7">SUM(Q11:T11)</f>
        <v>0</v>
      </c>
      <c r="Q11" s="40"/>
      <c r="R11" s="40"/>
      <c r="S11" s="40"/>
      <c r="T11" s="40"/>
    </row>
    <row r="12" spans="1:20">
      <c r="A12" s="297">
        <v>5</v>
      </c>
      <c r="B12" s="296" t="s">
        <v>495</v>
      </c>
      <c r="C12" s="16">
        <v>1110</v>
      </c>
      <c r="D12" s="21"/>
      <c r="E12" s="282">
        <v>120</v>
      </c>
      <c r="F12" s="40">
        <f t="shared" si="0"/>
        <v>0</v>
      </c>
      <c r="G12" s="40"/>
      <c r="H12" s="40"/>
      <c r="I12" s="40"/>
      <c r="J12" s="40"/>
      <c r="K12" s="40">
        <f t="shared" si="6"/>
        <v>0</v>
      </c>
      <c r="L12" s="40"/>
      <c r="M12" s="40"/>
      <c r="N12" s="40"/>
      <c r="O12" s="40"/>
      <c r="P12" s="40">
        <f t="shared" si="7"/>
        <v>0</v>
      </c>
      <c r="Q12" s="40"/>
      <c r="R12" s="40"/>
      <c r="S12" s="40"/>
      <c r="T12" s="40"/>
    </row>
    <row r="13" spans="1:20" ht="27.6">
      <c r="A13" s="16">
        <v>6</v>
      </c>
      <c r="B13" s="22" t="s">
        <v>496</v>
      </c>
      <c r="C13" s="16">
        <v>1200</v>
      </c>
      <c r="D13" s="16"/>
      <c r="E13" s="16">
        <v>130</v>
      </c>
      <c r="F13" s="41">
        <f t="shared" si="0"/>
        <v>0</v>
      </c>
      <c r="G13" s="40">
        <f>SUM(G14:G16)</f>
        <v>0</v>
      </c>
      <c r="H13" s="40">
        <f t="shared" ref="H13:J13" si="8">SUM(H14:H16)</f>
        <v>0</v>
      </c>
      <c r="I13" s="40">
        <f t="shared" si="8"/>
        <v>0</v>
      </c>
      <c r="J13" s="40">
        <f t="shared" si="8"/>
        <v>0</v>
      </c>
      <c r="K13" s="41">
        <f t="shared" si="6"/>
        <v>0</v>
      </c>
      <c r="L13" s="40">
        <f>SUM(L14:L16)</f>
        <v>0</v>
      </c>
      <c r="M13" s="40">
        <f t="shared" ref="M13:O13" si="9">SUM(M14:M16)</f>
        <v>0</v>
      </c>
      <c r="N13" s="40">
        <f t="shared" si="9"/>
        <v>0</v>
      </c>
      <c r="O13" s="40">
        <f t="shared" si="9"/>
        <v>0</v>
      </c>
      <c r="P13" s="41">
        <f t="shared" si="7"/>
        <v>0</v>
      </c>
      <c r="Q13" s="40">
        <f>SUM(Q14:Q16)</f>
        <v>0</v>
      </c>
      <c r="R13" s="40">
        <f t="shared" ref="R13:T13" si="10">SUM(R14:R16)</f>
        <v>0</v>
      </c>
      <c r="S13" s="40">
        <f t="shared" si="10"/>
        <v>0</v>
      </c>
      <c r="T13" s="40">
        <f t="shared" si="10"/>
        <v>0</v>
      </c>
    </row>
    <row r="14" spans="1:20" ht="41.4">
      <c r="A14" s="16">
        <v>7</v>
      </c>
      <c r="B14" s="299" t="s">
        <v>499</v>
      </c>
      <c r="C14" s="297">
        <v>1210</v>
      </c>
      <c r="D14" s="297"/>
      <c r="E14" s="297">
        <v>130</v>
      </c>
      <c r="F14" s="41">
        <f t="shared" si="0"/>
        <v>0</v>
      </c>
      <c r="G14" s="40"/>
      <c r="H14" s="40"/>
      <c r="I14" s="40"/>
      <c r="J14" s="40"/>
      <c r="K14" s="41">
        <f t="shared" si="6"/>
        <v>0</v>
      </c>
      <c r="L14" s="40"/>
      <c r="M14" s="40"/>
      <c r="N14" s="40"/>
      <c r="O14" s="40"/>
      <c r="P14" s="41">
        <f t="shared" si="7"/>
        <v>0</v>
      </c>
      <c r="Q14" s="40"/>
      <c r="R14" s="40"/>
      <c r="S14" s="40"/>
      <c r="T14" s="40"/>
    </row>
    <row r="15" spans="1:20">
      <c r="A15" s="16">
        <v>8</v>
      </c>
      <c r="B15" s="300" t="s">
        <v>497</v>
      </c>
      <c r="C15" s="297">
        <v>1220</v>
      </c>
      <c r="D15" s="297"/>
      <c r="E15" s="297">
        <v>130</v>
      </c>
      <c r="F15" s="41">
        <f t="shared" si="0"/>
        <v>0</v>
      </c>
      <c r="G15" s="40"/>
      <c r="H15" s="40"/>
      <c r="I15" s="40"/>
      <c r="J15" s="40"/>
      <c r="K15" s="41">
        <f t="shared" si="6"/>
        <v>0</v>
      </c>
      <c r="L15" s="40"/>
      <c r="M15" s="40"/>
      <c r="N15" s="40"/>
      <c r="O15" s="40"/>
      <c r="P15" s="41">
        <f t="shared" si="7"/>
        <v>0</v>
      </c>
      <c r="Q15" s="40"/>
      <c r="R15" s="40"/>
      <c r="S15" s="40"/>
      <c r="T15" s="40"/>
    </row>
    <row r="16" spans="1:20">
      <c r="A16" s="16">
        <v>9</v>
      </c>
      <c r="B16" s="300" t="s">
        <v>498</v>
      </c>
      <c r="C16" s="297">
        <v>1230</v>
      </c>
      <c r="D16" s="297"/>
      <c r="E16" s="297">
        <v>130</v>
      </c>
      <c r="F16" s="41">
        <f t="shared" si="0"/>
        <v>0</v>
      </c>
      <c r="G16" s="40"/>
      <c r="H16" s="40"/>
      <c r="I16" s="40"/>
      <c r="J16" s="40"/>
      <c r="K16" s="41">
        <f t="shared" si="6"/>
        <v>0</v>
      </c>
      <c r="L16" s="40"/>
      <c r="M16" s="40"/>
      <c r="N16" s="40"/>
      <c r="O16" s="40"/>
      <c r="P16" s="41">
        <f t="shared" si="7"/>
        <v>0</v>
      </c>
      <c r="Q16" s="40"/>
      <c r="R16" s="40"/>
      <c r="S16" s="40"/>
      <c r="T16" s="40"/>
    </row>
    <row r="17" spans="1:20" ht="27.6">
      <c r="A17" s="16">
        <v>10</v>
      </c>
      <c r="B17" s="24" t="s">
        <v>86</v>
      </c>
      <c r="C17" s="16">
        <v>1300</v>
      </c>
      <c r="D17" s="16"/>
      <c r="E17" s="23">
        <v>140</v>
      </c>
      <c r="F17" s="41">
        <f t="shared" si="0"/>
        <v>0</v>
      </c>
      <c r="G17" s="40"/>
      <c r="H17" s="40"/>
      <c r="I17" s="40"/>
      <c r="J17" s="40"/>
      <c r="K17" s="41">
        <f t="shared" si="6"/>
        <v>0</v>
      </c>
      <c r="L17" s="40"/>
      <c r="M17" s="40"/>
      <c r="N17" s="40"/>
      <c r="O17" s="40"/>
      <c r="P17" s="41">
        <f t="shared" si="7"/>
        <v>0</v>
      </c>
      <c r="Q17" s="40"/>
      <c r="R17" s="40"/>
      <c r="S17" s="40"/>
      <c r="T17" s="40"/>
    </row>
    <row r="18" spans="1:20" ht="55.2">
      <c r="A18" s="16">
        <v>11</v>
      </c>
      <c r="B18" s="24" t="s">
        <v>95</v>
      </c>
      <c r="C18" s="16">
        <v>1400</v>
      </c>
      <c r="D18" s="16"/>
      <c r="E18" s="23">
        <v>150</v>
      </c>
      <c r="F18" s="41">
        <f t="shared" si="0"/>
        <v>0</v>
      </c>
      <c r="G18" s="40"/>
      <c r="H18" s="40"/>
      <c r="I18" s="40"/>
      <c r="J18" s="40"/>
      <c r="K18" s="41">
        <f t="shared" si="6"/>
        <v>0</v>
      </c>
      <c r="L18" s="40"/>
      <c r="M18" s="40"/>
      <c r="N18" s="40"/>
      <c r="O18" s="40"/>
      <c r="P18" s="41">
        <f t="shared" si="7"/>
        <v>0</v>
      </c>
      <c r="Q18" s="40"/>
      <c r="R18" s="40"/>
      <c r="S18" s="40"/>
      <c r="T18" s="40"/>
    </row>
    <row r="19" spans="1:20">
      <c r="A19" s="16">
        <v>12</v>
      </c>
      <c r="B19" s="24" t="s">
        <v>503</v>
      </c>
      <c r="C19" s="16">
        <v>1500</v>
      </c>
      <c r="D19" s="16"/>
      <c r="E19" s="23"/>
      <c r="F19" s="41">
        <f t="shared" si="0"/>
        <v>0</v>
      </c>
      <c r="G19" s="40">
        <f>SUM(G20:G22)</f>
        <v>0</v>
      </c>
      <c r="H19" s="40">
        <f t="shared" ref="H19:J19" si="11">SUM(H20:H22)</f>
        <v>0</v>
      </c>
      <c r="I19" s="40">
        <f t="shared" si="11"/>
        <v>0</v>
      </c>
      <c r="J19" s="40">
        <f t="shared" si="11"/>
        <v>0</v>
      </c>
      <c r="K19" s="41">
        <f t="shared" si="6"/>
        <v>0</v>
      </c>
      <c r="L19" s="40">
        <f>SUM(L20:L22)</f>
        <v>0</v>
      </c>
      <c r="M19" s="40">
        <f t="shared" ref="M19:O19" si="12">SUM(M20:M22)</f>
        <v>0</v>
      </c>
      <c r="N19" s="40">
        <f t="shared" si="12"/>
        <v>0</v>
      </c>
      <c r="O19" s="40">
        <f t="shared" si="12"/>
        <v>0</v>
      </c>
      <c r="P19" s="41">
        <f t="shared" si="7"/>
        <v>0</v>
      </c>
      <c r="Q19" s="40">
        <f>SUM(Q20:Q22)</f>
        <v>0</v>
      </c>
      <c r="R19" s="40">
        <f t="shared" ref="R19:T19" si="13">SUM(R20:R22)</f>
        <v>0</v>
      </c>
      <c r="S19" s="40">
        <f t="shared" si="13"/>
        <v>0</v>
      </c>
      <c r="T19" s="40">
        <f t="shared" si="13"/>
        <v>0</v>
      </c>
    </row>
    <row r="20" spans="1:20" ht="30.75" customHeight="1">
      <c r="A20" s="16">
        <v>13</v>
      </c>
      <c r="B20" s="299" t="s">
        <v>502</v>
      </c>
      <c r="C20" s="16">
        <v>1510</v>
      </c>
      <c r="D20" s="16"/>
      <c r="E20" s="23">
        <v>150</v>
      </c>
      <c r="F20" s="41">
        <f t="shared" si="0"/>
        <v>0</v>
      </c>
      <c r="G20" s="40"/>
      <c r="H20" s="40"/>
      <c r="I20" s="40"/>
      <c r="J20" s="40"/>
      <c r="K20" s="41">
        <f t="shared" si="6"/>
        <v>0</v>
      </c>
      <c r="L20" s="40"/>
      <c r="M20" s="40"/>
      <c r="N20" s="40"/>
      <c r="O20" s="40"/>
      <c r="P20" s="41">
        <f t="shared" si="7"/>
        <v>0</v>
      </c>
      <c r="Q20" s="40"/>
      <c r="R20" s="40"/>
      <c r="S20" s="40"/>
      <c r="T20" s="40"/>
    </row>
    <row r="21" spans="1:20" ht="27.6">
      <c r="A21" s="16">
        <v>14</v>
      </c>
      <c r="B21" s="296" t="s">
        <v>500</v>
      </c>
      <c r="C21" s="16">
        <v>1520</v>
      </c>
      <c r="D21" s="16"/>
      <c r="E21" s="23">
        <v>160</v>
      </c>
      <c r="F21" s="41">
        <f t="shared" si="0"/>
        <v>0</v>
      </c>
      <c r="G21" s="40"/>
      <c r="H21" s="40"/>
      <c r="I21" s="40"/>
      <c r="J21" s="40"/>
      <c r="K21" s="41">
        <f t="shared" si="6"/>
        <v>0</v>
      </c>
      <c r="L21" s="40"/>
      <c r="M21" s="40"/>
      <c r="N21" s="40"/>
      <c r="O21" s="40"/>
      <c r="P21" s="41">
        <f t="shared" si="7"/>
        <v>0</v>
      </c>
      <c r="Q21" s="40"/>
      <c r="R21" s="40"/>
      <c r="S21" s="40"/>
      <c r="T21" s="40"/>
    </row>
    <row r="22" spans="1:20">
      <c r="A22" s="16">
        <v>15</v>
      </c>
      <c r="B22" s="300" t="s">
        <v>501</v>
      </c>
      <c r="C22" s="16"/>
      <c r="D22" s="16"/>
      <c r="E22" s="23">
        <v>180</v>
      </c>
      <c r="F22" s="41">
        <f t="shared" si="0"/>
        <v>0</v>
      </c>
      <c r="G22" s="40"/>
      <c r="H22" s="40"/>
      <c r="I22" s="40"/>
      <c r="J22" s="40"/>
      <c r="K22" s="41">
        <f t="shared" si="6"/>
        <v>0</v>
      </c>
      <c r="L22" s="40"/>
      <c r="M22" s="40"/>
      <c r="N22" s="40"/>
      <c r="O22" s="40"/>
      <c r="P22" s="41">
        <f t="shared" si="7"/>
        <v>0</v>
      </c>
      <c r="Q22" s="40"/>
      <c r="R22" s="40"/>
      <c r="S22" s="40"/>
      <c r="T22" s="40"/>
    </row>
    <row r="23" spans="1:20">
      <c r="A23" s="16">
        <v>16</v>
      </c>
      <c r="B23" s="24" t="s">
        <v>96</v>
      </c>
      <c r="C23" s="16">
        <v>1900</v>
      </c>
      <c r="D23" s="16"/>
      <c r="E23" s="23"/>
      <c r="F23" s="41">
        <f t="shared" si="0"/>
        <v>0</v>
      </c>
      <c r="G23" s="40"/>
      <c r="H23" s="40"/>
      <c r="I23" s="40"/>
      <c r="J23" s="40"/>
      <c r="K23" s="41">
        <f t="shared" si="6"/>
        <v>0</v>
      </c>
      <c r="L23" s="40"/>
      <c r="M23" s="40"/>
      <c r="N23" s="40"/>
      <c r="O23" s="40"/>
      <c r="P23" s="41">
        <f t="shared" si="7"/>
        <v>0</v>
      </c>
      <c r="Q23" s="40"/>
      <c r="R23" s="40"/>
      <c r="S23" s="40"/>
      <c r="T23" s="40"/>
    </row>
    <row r="24" spans="1:20">
      <c r="A24" s="16">
        <v>17</v>
      </c>
      <c r="B24" s="298" t="s">
        <v>504</v>
      </c>
      <c r="C24" s="16">
        <v>1980</v>
      </c>
      <c r="D24" s="16"/>
      <c r="E24" s="23"/>
      <c r="F24" s="41">
        <f t="shared" si="0"/>
        <v>0</v>
      </c>
      <c r="G24" s="40"/>
      <c r="H24" s="40"/>
      <c r="I24" s="40"/>
      <c r="J24" s="40"/>
      <c r="K24" s="41">
        <f t="shared" si="6"/>
        <v>0</v>
      </c>
      <c r="L24" s="40"/>
      <c r="M24" s="40"/>
      <c r="N24" s="40"/>
      <c r="O24" s="40"/>
      <c r="P24" s="41">
        <f t="shared" si="7"/>
        <v>0</v>
      </c>
      <c r="Q24" s="40"/>
      <c r="R24" s="40"/>
      <c r="S24" s="40"/>
      <c r="T24" s="40"/>
    </row>
    <row r="25" spans="1:20">
      <c r="A25" s="26">
        <v>18</v>
      </c>
      <c r="B25" s="18" t="s">
        <v>506</v>
      </c>
      <c r="C25" s="26">
        <v>2000</v>
      </c>
      <c r="D25" s="19"/>
      <c r="E25" s="19"/>
      <c r="F25" s="38">
        <f t="shared" si="0"/>
        <v>0</v>
      </c>
      <c r="G25" s="38">
        <f>+G27+G34+G37+G41+G42+G44+G55+G59</f>
        <v>0</v>
      </c>
      <c r="H25" s="38">
        <f t="shared" ref="H25:J25" si="14">+H27+H34+H37+H41+H42+H44+H55+H59</f>
        <v>0</v>
      </c>
      <c r="I25" s="38">
        <f t="shared" si="14"/>
        <v>0</v>
      </c>
      <c r="J25" s="38">
        <f t="shared" si="14"/>
        <v>0</v>
      </c>
      <c r="K25" s="38">
        <f t="shared" si="6"/>
        <v>0</v>
      </c>
      <c r="L25" s="38">
        <f>+L27+L34+L37+L41+L42+L44+L55+L59</f>
        <v>0</v>
      </c>
      <c r="M25" s="38">
        <f t="shared" ref="M25:O25" si="15">+M27+M34+M37+M41+M42+M44+M55+M59</f>
        <v>0</v>
      </c>
      <c r="N25" s="38">
        <f t="shared" si="15"/>
        <v>0</v>
      </c>
      <c r="O25" s="38">
        <f t="shared" si="15"/>
        <v>0</v>
      </c>
      <c r="P25" s="38">
        <f t="shared" si="7"/>
        <v>0</v>
      </c>
      <c r="Q25" s="38">
        <f>+Q27+Q34+Q37+Q41+Q42+Q44+Q55+Q59</f>
        <v>0</v>
      </c>
      <c r="R25" s="38">
        <f t="shared" ref="R25:T25" si="16">+R27+R34+R37+R41+R42+R44+R55+R59</f>
        <v>0</v>
      </c>
      <c r="S25" s="38">
        <f t="shared" si="16"/>
        <v>0</v>
      </c>
      <c r="T25" s="38">
        <f t="shared" si="16"/>
        <v>0</v>
      </c>
    </row>
    <row r="26" spans="1:20">
      <c r="A26" s="282"/>
      <c r="B26" s="27" t="s">
        <v>12</v>
      </c>
      <c r="C26" s="14"/>
      <c r="D26" s="14"/>
      <c r="E26" s="14"/>
      <c r="F26" s="41"/>
      <c r="G26" s="40"/>
      <c r="H26" s="40"/>
      <c r="I26" s="40"/>
      <c r="J26" s="40"/>
      <c r="K26" s="41"/>
      <c r="L26" s="40"/>
      <c r="M26" s="40"/>
      <c r="N26" s="40"/>
      <c r="O26" s="40"/>
      <c r="P26" s="41"/>
      <c r="Q26" s="40"/>
      <c r="R26" s="40"/>
      <c r="S26" s="40"/>
      <c r="T26" s="40"/>
    </row>
    <row r="27" spans="1:20">
      <c r="A27" s="28">
        <v>19</v>
      </c>
      <c r="B27" s="29" t="s">
        <v>13</v>
      </c>
      <c r="C27" s="28">
        <v>2100</v>
      </c>
      <c r="D27" s="28"/>
      <c r="E27" s="28">
        <v>210</v>
      </c>
      <c r="F27" s="46">
        <f t="shared" si="0"/>
        <v>0</v>
      </c>
      <c r="G27" s="47">
        <f>+G28+G29+G30+G31</f>
        <v>0</v>
      </c>
      <c r="H27" s="47">
        <f t="shared" ref="H27:J27" si="17">+H28+H29+H30+H31</f>
        <v>0</v>
      </c>
      <c r="I27" s="47">
        <f t="shared" si="17"/>
        <v>0</v>
      </c>
      <c r="J27" s="47">
        <f t="shared" si="17"/>
        <v>0</v>
      </c>
      <c r="K27" s="46">
        <f t="shared" ref="K27:K60" si="18">SUM(L27:O27)</f>
        <v>0</v>
      </c>
      <c r="L27" s="47">
        <f>+L28+L29+L30+L31</f>
        <v>0</v>
      </c>
      <c r="M27" s="47">
        <f t="shared" ref="M27:O27" si="19">+M28+M29+M30+M31</f>
        <v>0</v>
      </c>
      <c r="N27" s="47">
        <f t="shared" si="19"/>
        <v>0</v>
      </c>
      <c r="O27" s="47">
        <f t="shared" si="19"/>
        <v>0</v>
      </c>
      <c r="P27" s="46">
        <f t="shared" ref="P27:P60" si="20">SUM(Q27:T27)</f>
        <v>0</v>
      </c>
      <c r="Q27" s="47">
        <f>+Q28+Q29+Q30+Q31</f>
        <v>0</v>
      </c>
      <c r="R27" s="47">
        <f t="shared" ref="R27:T27" si="21">+R28+R29+R30+R31</f>
        <v>0</v>
      </c>
      <c r="S27" s="47">
        <f t="shared" si="21"/>
        <v>0</v>
      </c>
      <c r="T27" s="47">
        <f t="shared" si="21"/>
        <v>0</v>
      </c>
    </row>
    <row r="28" spans="1:20" ht="27.6">
      <c r="A28" s="48">
        <v>20</v>
      </c>
      <c r="B28" s="301" t="s">
        <v>512</v>
      </c>
      <c r="C28" s="15">
        <v>2110</v>
      </c>
      <c r="D28" s="15">
        <v>111</v>
      </c>
      <c r="E28" s="15"/>
      <c r="F28" s="49">
        <f t="shared" si="0"/>
        <v>0</v>
      </c>
      <c r="G28" s="324"/>
      <c r="H28" s="324"/>
      <c r="I28" s="324"/>
      <c r="J28" s="324"/>
      <c r="K28" s="49">
        <f t="shared" si="18"/>
        <v>0</v>
      </c>
      <c r="L28" s="324"/>
      <c r="M28" s="324"/>
      <c r="N28" s="324"/>
      <c r="O28" s="324"/>
      <c r="P28" s="49">
        <f t="shared" si="20"/>
        <v>0</v>
      </c>
      <c r="Q28" s="324"/>
      <c r="R28" s="324"/>
      <c r="S28" s="324"/>
      <c r="T28" s="324"/>
    </row>
    <row r="29" spans="1:20" ht="32.25" customHeight="1">
      <c r="A29" s="48">
        <v>21</v>
      </c>
      <c r="B29" s="301" t="s">
        <v>511</v>
      </c>
      <c r="C29" s="15">
        <v>2120</v>
      </c>
      <c r="D29" s="15">
        <v>112</v>
      </c>
      <c r="E29" s="15"/>
      <c r="F29" s="49">
        <f t="shared" si="0"/>
        <v>0</v>
      </c>
      <c r="G29" s="324"/>
      <c r="H29" s="324"/>
      <c r="I29" s="324"/>
      <c r="J29" s="324"/>
      <c r="K29" s="49">
        <f t="shared" si="18"/>
        <v>0</v>
      </c>
      <c r="L29" s="324"/>
      <c r="M29" s="324"/>
      <c r="N29" s="324"/>
      <c r="O29" s="324"/>
      <c r="P29" s="49">
        <f t="shared" si="20"/>
        <v>0</v>
      </c>
      <c r="Q29" s="324"/>
      <c r="R29" s="324"/>
      <c r="S29" s="324"/>
      <c r="T29" s="324"/>
    </row>
    <row r="30" spans="1:20" ht="55.2">
      <c r="A30" s="48">
        <v>22</v>
      </c>
      <c r="B30" s="301" t="s">
        <v>507</v>
      </c>
      <c r="C30" s="15">
        <v>2130</v>
      </c>
      <c r="D30" s="15">
        <v>113</v>
      </c>
      <c r="E30" s="15"/>
      <c r="F30" s="49">
        <f t="shared" si="0"/>
        <v>0</v>
      </c>
      <c r="G30" s="324"/>
      <c r="H30" s="324"/>
      <c r="I30" s="324"/>
      <c r="J30" s="324"/>
      <c r="K30" s="49">
        <f t="shared" si="18"/>
        <v>0</v>
      </c>
      <c r="L30" s="324"/>
      <c r="M30" s="324"/>
      <c r="N30" s="324"/>
      <c r="O30" s="324"/>
      <c r="P30" s="49">
        <f t="shared" si="20"/>
        <v>0</v>
      </c>
      <c r="Q30" s="324"/>
      <c r="R30" s="324"/>
      <c r="S30" s="324"/>
      <c r="T30" s="324"/>
    </row>
    <row r="31" spans="1:20" ht="69">
      <c r="A31" s="48">
        <v>23</v>
      </c>
      <c r="B31" s="301" t="s">
        <v>508</v>
      </c>
      <c r="C31" s="15">
        <v>2140</v>
      </c>
      <c r="D31" s="15">
        <v>119</v>
      </c>
      <c r="E31" s="15"/>
      <c r="F31" s="49">
        <f t="shared" si="0"/>
        <v>0</v>
      </c>
      <c r="G31" s="324"/>
      <c r="H31" s="324"/>
      <c r="I31" s="324"/>
      <c r="J31" s="324"/>
      <c r="K31" s="49">
        <f t="shared" si="18"/>
        <v>0</v>
      </c>
      <c r="L31" s="324"/>
      <c r="M31" s="324"/>
      <c r="N31" s="324"/>
      <c r="O31" s="324"/>
      <c r="P31" s="49">
        <f t="shared" si="20"/>
        <v>0</v>
      </c>
      <c r="Q31" s="324"/>
      <c r="R31" s="324"/>
      <c r="S31" s="324"/>
      <c r="T31" s="324"/>
    </row>
    <row r="32" spans="1:20" ht="41.4">
      <c r="A32" s="48">
        <v>24</v>
      </c>
      <c r="B32" s="302" t="s">
        <v>509</v>
      </c>
      <c r="C32" s="15">
        <v>2141</v>
      </c>
      <c r="D32" s="15">
        <v>119</v>
      </c>
      <c r="E32" s="15"/>
      <c r="F32" s="49">
        <f t="shared" si="0"/>
        <v>0</v>
      </c>
      <c r="G32" s="324"/>
      <c r="H32" s="324"/>
      <c r="I32" s="324"/>
      <c r="J32" s="324"/>
      <c r="K32" s="49">
        <f t="shared" si="18"/>
        <v>0</v>
      </c>
      <c r="L32" s="324"/>
      <c r="M32" s="324"/>
      <c r="N32" s="324"/>
      <c r="O32" s="324"/>
      <c r="P32" s="49">
        <f t="shared" si="20"/>
        <v>0</v>
      </c>
      <c r="Q32" s="324"/>
      <c r="R32" s="324"/>
      <c r="S32" s="324"/>
      <c r="T32" s="324"/>
    </row>
    <row r="33" spans="1:20" ht="27.6">
      <c r="A33" s="48">
        <v>25</v>
      </c>
      <c r="B33" s="302" t="s">
        <v>510</v>
      </c>
      <c r="C33" s="15">
        <v>2142</v>
      </c>
      <c r="D33" s="15">
        <v>119</v>
      </c>
      <c r="E33" s="15"/>
      <c r="F33" s="49">
        <f t="shared" si="0"/>
        <v>0</v>
      </c>
      <c r="G33" s="324"/>
      <c r="H33" s="324"/>
      <c r="I33" s="324"/>
      <c r="J33" s="324"/>
      <c r="K33" s="49">
        <f t="shared" si="18"/>
        <v>0</v>
      </c>
      <c r="L33" s="324"/>
      <c r="M33" s="324"/>
      <c r="N33" s="324"/>
      <c r="O33" s="324"/>
      <c r="P33" s="49">
        <f t="shared" si="20"/>
        <v>0</v>
      </c>
      <c r="Q33" s="324"/>
      <c r="R33" s="324"/>
      <c r="S33" s="324"/>
      <c r="T33" s="324"/>
    </row>
    <row r="34" spans="1:20" ht="27.6">
      <c r="A34" s="28">
        <v>26</v>
      </c>
      <c r="B34" s="29" t="s">
        <v>17</v>
      </c>
      <c r="C34" s="28">
        <v>2200</v>
      </c>
      <c r="D34" s="28">
        <v>300</v>
      </c>
      <c r="E34" s="28"/>
      <c r="F34" s="46">
        <f t="shared" si="0"/>
        <v>0</v>
      </c>
      <c r="G34" s="47">
        <f>+G35</f>
        <v>0</v>
      </c>
      <c r="H34" s="47">
        <f t="shared" ref="H34:J34" si="22">+H35</f>
        <v>0</v>
      </c>
      <c r="I34" s="47">
        <f t="shared" si="22"/>
        <v>0</v>
      </c>
      <c r="J34" s="47">
        <f t="shared" si="22"/>
        <v>0</v>
      </c>
      <c r="K34" s="46">
        <f t="shared" si="18"/>
        <v>0</v>
      </c>
      <c r="L34" s="47">
        <f>+L35</f>
        <v>0</v>
      </c>
      <c r="M34" s="47">
        <f t="shared" ref="M34:O35" si="23">+M35</f>
        <v>0</v>
      </c>
      <c r="N34" s="47">
        <f t="shared" si="23"/>
        <v>0</v>
      </c>
      <c r="O34" s="47">
        <f t="shared" si="23"/>
        <v>0</v>
      </c>
      <c r="P34" s="46">
        <f t="shared" si="20"/>
        <v>0</v>
      </c>
      <c r="Q34" s="47">
        <f>+Q35</f>
        <v>0</v>
      </c>
      <c r="R34" s="47">
        <f t="shared" ref="R34:T35" si="24">+R35</f>
        <v>0</v>
      </c>
      <c r="S34" s="47">
        <f t="shared" si="24"/>
        <v>0</v>
      </c>
      <c r="T34" s="47">
        <f t="shared" si="24"/>
        <v>0</v>
      </c>
    </row>
    <row r="35" spans="1:20" ht="55.2">
      <c r="A35" s="48">
        <v>27</v>
      </c>
      <c r="B35" s="303" t="s">
        <v>513</v>
      </c>
      <c r="C35" s="297">
        <v>2210</v>
      </c>
      <c r="D35" s="297">
        <v>320</v>
      </c>
      <c r="E35" s="31"/>
      <c r="F35" s="44">
        <f t="shared" si="0"/>
        <v>0</v>
      </c>
      <c r="G35" s="45">
        <f>+G36</f>
        <v>0</v>
      </c>
      <c r="H35" s="45">
        <f t="shared" ref="H35:J35" si="25">+H36</f>
        <v>0</v>
      </c>
      <c r="I35" s="45">
        <f t="shared" si="25"/>
        <v>0</v>
      </c>
      <c r="J35" s="45">
        <f t="shared" si="25"/>
        <v>0</v>
      </c>
      <c r="K35" s="44">
        <f t="shared" si="18"/>
        <v>0</v>
      </c>
      <c r="L35" s="45">
        <f>+L36</f>
        <v>0</v>
      </c>
      <c r="M35" s="45">
        <f t="shared" si="23"/>
        <v>0</v>
      </c>
      <c r="N35" s="45">
        <f t="shared" si="23"/>
        <v>0</v>
      </c>
      <c r="O35" s="45">
        <f t="shared" si="23"/>
        <v>0</v>
      </c>
      <c r="P35" s="44">
        <f t="shared" si="20"/>
        <v>0</v>
      </c>
      <c r="Q35" s="45">
        <f>+Q36</f>
        <v>0</v>
      </c>
      <c r="R35" s="45">
        <f t="shared" si="24"/>
        <v>0</v>
      </c>
      <c r="S35" s="45">
        <f t="shared" si="24"/>
        <v>0</v>
      </c>
      <c r="T35" s="45">
        <f t="shared" si="24"/>
        <v>0</v>
      </c>
    </row>
    <row r="36" spans="1:20" ht="69">
      <c r="A36" s="282">
        <v>28</v>
      </c>
      <c r="B36" s="305" t="s">
        <v>514</v>
      </c>
      <c r="C36" s="297">
        <v>2211</v>
      </c>
      <c r="D36" s="297">
        <v>321</v>
      </c>
      <c r="E36" s="48"/>
      <c r="F36" s="41">
        <f t="shared" si="0"/>
        <v>0</v>
      </c>
      <c r="G36" s="40"/>
      <c r="H36" s="40"/>
      <c r="I36" s="40"/>
      <c r="J36" s="40"/>
      <c r="K36" s="41">
        <f t="shared" si="18"/>
        <v>0</v>
      </c>
      <c r="L36" s="40"/>
      <c r="M36" s="40"/>
      <c r="N36" s="40"/>
      <c r="O36" s="40"/>
      <c r="P36" s="41">
        <f t="shared" si="20"/>
        <v>0</v>
      </c>
      <c r="Q36" s="40"/>
      <c r="R36" s="40"/>
      <c r="S36" s="40"/>
      <c r="T36" s="40"/>
    </row>
    <row r="37" spans="1:20" ht="27.6">
      <c r="A37" s="28">
        <v>29</v>
      </c>
      <c r="B37" s="29" t="s">
        <v>18</v>
      </c>
      <c r="C37" s="28">
        <v>2300</v>
      </c>
      <c r="D37" s="28">
        <v>850</v>
      </c>
      <c r="E37" s="28">
        <v>290</v>
      </c>
      <c r="F37" s="46">
        <f t="shared" si="0"/>
        <v>0</v>
      </c>
      <c r="G37" s="47">
        <f>+G38+G39+G40</f>
        <v>0</v>
      </c>
      <c r="H37" s="47">
        <f t="shared" ref="H37:J37" si="26">+H38+H39+H40</f>
        <v>0</v>
      </c>
      <c r="I37" s="47">
        <f t="shared" si="26"/>
        <v>0</v>
      </c>
      <c r="J37" s="47">
        <f t="shared" si="26"/>
        <v>0</v>
      </c>
      <c r="K37" s="46">
        <f t="shared" si="18"/>
        <v>0</v>
      </c>
      <c r="L37" s="47">
        <f>+L38+L39+L40</f>
        <v>0</v>
      </c>
      <c r="M37" s="47">
        <f t="shared" ref="M37:O37" si="27">+M38+M39+M40</f>
        <v>0</v>
      </c>
      <c r="N37" s="47">
        <f t="shared" si="27"/>
        <v>0</v>
      </c>
      <c r="O37" s="47">
        <f t="shared" si="27"/>
        <v>0</v>
      </c>
      <c r="P37" s="46">
        <f t="shared" si="20"/>
        <v>0</v>
      </c>
      <c r="Q37" s="47">
        <f>+Q38+Q39+Q40</f>
        <v>0</v>
      </c>
      <c r="R37" s="47">
        <f t="shared" ref="R37:T37" si="28">+R38+R39+R40</f>
        <v>0</v>
      </c>
      <c r="S37" s="47">
        <f t="shared" si="28"/>
        <v>0</v>
      </c>
      <c r="T37" s="47">
        <f t="shared" si="28"/>
        <v>0</v>
      </c>
    </row>
    <row r="38" spans="1:20" ht="41.4">
      <c r="A38" s="282">
        <v>30</v>
      </c>
      <c r="B38" s="304" t="s">
        <v>515</v>
      </c>
      <c r="C38" s="297">
        <v>2310</v>
      </c>
      <c r="D38" s="297">
        <v>851</v>
      </c>
      <c r="E38" s="295"/>
      <c r="F38" s="41">
        <f t="shared" si="0"/>
        <v>0</v>
      </c>
      <c r="G38" s="40"/>
      <c r="H38" s="40"/>
      <c r="I38" s="40"/>
      <c r="J38" s="40"/>
      <c r="K38" s="41">
        <f t="shared" si="18"/>
        <v>0</v>
      </c>
      <c r="L38" s="40"/>
      <c r="M38" s="40"/>
      <c r="N38" s="40"/>
      <c r="O38" s="40"/>
      <c r="P38" s="41">
        <f t="shared" si="20"/>
        <v>0</v>
      </c>
      <c r="Q38" s="40"/>
      <c r="R38" s="40"/>
      <c r="S38" s="40"/>
      <c r="T38" s="40"/>
    </row>
    <row r="39" spans="1:20" ht="55.2">
      <c r="A39" s="282">
        <v>31</v>
      </c>
      <c r="B39" s="304" t="s">
        <v>516</v>
      </c>
      <c r="C39" s="297">
        <v>2320</v>
      </c>
      <c r="D39" s="297">
        <v>852</v>
      </c>
      <c r="E39" s="21"/>
      <c r="F39" s="41">
        <f t="shared" si="0"/>
        <v>0</v>
      </c>
      <c r="G39" s="40"/>
      <c r="H39" s="40"/>
      <c r="I39" s="40"/>
      <c r="J39" s="40"/>
      <c r="K39" s="41">
        <f t="shared" si="18"/>
        <v>0</v>
      </c>
      <c r="L39" s="40"/>
      <c r="M39" s="40"/>
      <c r="N39" s="40"/>
      <c r="O39" s="40"/>
      <c r="P39" s="41">
        <f t="shared" si="20"/>
        <v>0</v>
      </c>
      <c r="Q39" s="40"/>
      <c r="R39" s="40"/>
      <c r="S39" s="40"/>
      <c r="T39" s="40"/>
    </row>
    <row r="40" spans="1:20" ht="41.4">
      <c r="A40" s="282">
        <v>32</v>
      </c>
      <c r="B40" s="304" t="s">
        <v>517</v>
      </c>
      <c r="C40" s="297">
        <v>2330</v>
      </c>
      <c r="D40" s="297">
        <v>853</v>
      </c>
      <c r="E40" s="21"/>
      <c r="F40" s="41">
        <f t="shared" si="0"/>
        <v>0</v>
      </c>
      <c r="G40" s="40"/>
      <c r="H40" s="40"/>
      <c r="I40" s="40"/>
      <c r="J40" s="40"/>
      <c r="K40" s="41">
        <f t="shared" si="18"/>
        <v>0</v>
      </c>
      <c r="L40" s="40"/>
      <c r="M40" s="40"/>
      <c r="N40" s="40"/>
      <c r="O40" s="40"/>
      <c r="P40" s="41">
        <f t="shared" si="20"/>
        <v>0</v>
      </c>
      <c r="Q40" s="40"/>
      <c r="R40" s="40"/>
      <c r="S40" s="40"/>
      <c r="T40" s="40"/>
    </row>
    <row r="41" spans="1:20" ht="27.6">
      <c r="A41" s="28">
        <v>33</v>
      </c>
      <c r="B41" s="29" t="s">
        <v>21</v>
      </c>
      <c r="C41" s="28">
        <v>2400</v>
      </c>
      <c r="D41" s="28"/>
      <c r="E41" s="28"/>
      <c r="F41" s="46">
        <f t="shared" si="0"/>
        <v>0</v>
      </c>
      <c r="G41" s="47"/>
      <c r="H41" s="47"/>
      <c r="I41" s="47"/>
      <c r="J41" s="47"/>
      <c r="K41" s="46">
        <f t="shared" si="18"/>
        <v>0</v>
      </c>
      <c r="L41" s="47"/>
      <c r="M41" s="47"/>
      <c r="N41" s="47"/>
      <c r="O41" s="47"/>
      <c r="P41" s="46">
        <f t="shared" si="20"/>
        <v>0</v>
      </c>
      <c r="Q41" s="47"/>
      <c r="R41" s="47"/>
      <c r="S41" s="47"/>
      <c r="T41" s="47"/>
    </row>
    <row r="42" spans="1:20" ht="27.6">
      <c r="A42" s="28">
        <v>34</v>
      </c>
      <c r="B42" s="29" t="s">
        <v>22</v>
      </c>
      <c r="C42" s="28">
        <v>2500</v>
      </c>
      <c r="D42" s="28"/>
      <c r="E42" s="28"/>
      <c r="F42" s="46">
        <f t="shared" si="0"/>
        <v>0</v>
      </c>
      <c r="G42" s="47"/>
      <c r="H42" s="47"/>
      <c r="I42" s="47"/>
      <c r="J42" s="47"/>
      <c r="K42" s="46">
        <f t="shared" si="18"/>
        <v>0</v>
      </c>
      <c r="L42" s="47"/>
      <c r="M42" s="47"/>
      <c r="N42" s="47"/>
      <c r="O42" s="47"/>
      <c r="P42" s="46">
        <f t="shared" si="20"/>
        <v>0</v>
      </c>
      <c r="Q42" s="47"/>
      <c r="R42" s="47"/>
      <c r="S42" s="47"/>
      <c r="T42" s="47"/>
    </row>
    <row r="43" spans="1:20" ht="69">
      <c r="A43" s="48">
        <v>35</v>
      </c>
      <c r="B43" s="306" t="s">
        <v>518</v>
      </c>
      <c r="C43" s="48">
        <v>2520</v>
      </c>
      <c r="D43" s="48">
        <v>831</v>
      </c>
      <c r="E43" s="48"/>
      <c r="F43" s="49">
        <f t="shared" si="0"/>
        <v>0</v>
      </c>
      <c r="G43" s="324"/>
      <c r="H43" s="324"/>
      <c r="I43" s="324"/>
      <c r="J43" s="324"/>
      <c r="K43" s="49">
        <f t="shared" si="18"/>
        <v>0</v>
      </c>
      <c r="L43" s="324"/>
      <c r="M43" s="324"/>
      <c r="N43" s="324"/>
      <c r="O43" s="324"/>
      <c r="P43" s="49">
        <f t="shared" si="20"/>
        <v>0</v>
      </c>
      <c r="Q43" s="324"/>
      <c r="R43" s="324"/>
      <c r="S43" s="324"/>
      <c r="T43" s="324"/>
    </row>
    <row r="44" spans="1:20" ht="27.6">
      <c r="A44" s="28">
        <v>36</v>
      </c>
      <c r="B44" s="29" t="s">
        <v>25</v>
      </c>
      <c r="C44" s="28">
        <v>2600</v>
      </c>
      <c r="D44" s="28">
        <v>240</v>
      </c>
      <c r="E44" s="28"/>
      <c r="F44" s="46">
        <f t="shared" si="0"/>
        <v>0</v>
      </c>
      <c r="G44" s="47">
        <f>+G45+G46+G47+G48+G51+G52+G49+G50</f>
        <v>0</v>
      </c>
      <c r="H44" s="47">
        <f t="shared" ref="H44:J44" si="29">+H45+H46+H47+H48+H51+H52+H49+H50</f>
        <v>0</v>
      </c>
      <c r="I44" s="47">
        <f t="shared" si="29"/>
        <v>0</v>
      </c>
      <c r="J44" s="47">
        <f t="shared" si="29"/>
        <v>0</v>
      </c>
      <c r="K44" s="46">
        <f t="shared" si="18"/>
        <v>0</v>
      </c>
      <c r="L44" s="47">
        <f>+L45+L46+L47+L48+L51+L52+L49+L50</f>
        <v>0</v>
      </c>
      <c r="M44" s="47">
        <f t="shared" ref="M44:O44" si="30">+M45+M46+M47+M48+M51+M52+M49+M50</f>
        <v>0</v>
      </c>
      <c r="N44" s="47">
        <f t="shared" si="30"/>
        <v>0</v>
      </c>
      <c r="O44" s="47">
        <f t="shared" si="30"/>
        <v>0</v>
      </c>
      <c r="P44" s="46">
        <f t="shared" si="20"/>
        <v>0</v>
      </c>
      <c r="Q44" s="47">
        <f>+Q45+Q46+Q47+Q48+Q51+Q52+Q49+Q50</f>
        <v>0</v>
      </c>
      <c r="R44" s="47">
        <f t="shared" ref="R44:T44" si="31">+R45+R46+R47+R48+R51+R52+R49+R50</f>
        <v>0</v>
      </c>
      <c r="S44" s="47">
        <f t="shared" si="31"/>
        <v>0</v>
      </c>
      <c r="T44" s="47">
        <f t="shared" si="31"/>
        <v>0</v>
      </c>
    </row>
    <row r="45" spans="1:20" ht="41.4">
      <c r="A45" s="48">
        <v>37</v>
      </c>
      <c r="B45" s="306" t="s">
        <v>519</v>
      </c>
      <c r="C45" s="307">
        <v>2610</v>
      </c>
      <c r="D45" s="307">
        <v>241</v>
      </c>
      <c r="E45" s="48"/>
      <c r="F45" s="49">
        <f t="shared" si="0"/>
        <v>0</v>
      </c>
      <c r="G45" s="324"/>
      <c r="H45" s="324"/>
      <c r="I45" s="324"/>
      <c r="J45" s="324"/>
      <c r="K45" s="49">
        <f t="shared" si="18"/>
        <v>0</v>
      </c>
      <c r="L45" s="324"/>
      <c r="M45" s="324"/>
      <c r="N45" s="324"/>
      <c r="O45" s="324"/>
      <c r="P45" s="49">
        <f t="shared" si="20"/>
        <v>0</v>
      </c>
      <c r="Q45" s="324"/>
      <c r="R45" s="324"/>
      <c r="S45" s="324"/>
      <c r="T45" s="324"/>
    </row>
    <row r="46" spans="1:20" ht="41.4">
      <c r="A46" s="48">
        <v>38</v>
      </c>
      <c r="B46" s="306" t="s">
        <v>520</v>
      </c>
      <c r="C46" s="307">
        <v>2620</v>
      </c>
      <c r="D46" s="307">
        <v>242</v>
      </c>
      <c r="E46" s="48"/>
      <c r="F46" s="49">
        <f t="shared" si="0"/>
        <v>0</v>
      </c>
      <c r="G46" s="324"/>
      <c r="H46" s="324"/>
      <c r="I46" s="324"/>
      <c r="J46" s="324"/>
      <c r="K46" s="49">
        <f t="shared" si="18"/>
        <v>0</v>
      </c>
      <c r="L46" s="324"/>
      <c r="M46" s="324"/>
      <c r="N46" s="324"/>
      <c r="O46" s="324"/>
      <c r="P46" s="49">
        <f t="shared" si="20"/>
        <v>0</v>
      </c>
      <c r="Q46" s="324"/>
      <c r="R46" s="324"/>
      <c r="S46" s="324"/>
      <c r="T46" s="324"/>
    </row>
    <row r="47" spans="1:20" ht="41.4">
      <c r="A47" s="48">
        <v>39</v>
      </c>
      <c r="B47" s="306" t="s">
        <v>521</v>
      </c>
      <c r="C47" s="307">
        <v>2630</v>
      </c>
      <c r="D47" s="307">
        <v>243</v>
      </c>
      <c r="E47" s="48"/>
      <c r="F47" s="49">
        <f t="shared" si="0"/>
        <v>0</v>
      </c>
      <c r="G47" s="324"/>
      <c r="H47" s="324"/>
      <c r="I47" s="324"/>
      <c r="J47" s="324"/>
      <c r="K47" s="49">
        <f t="shared" si="18"/>
        <v>0</v>
      </c>
      <c r="L47" s="324"/>
      <c r="M47" s="324"/>
      <c r="N47" s="324"/>
      <c r="O47" s="324"/>
      <c r="P47" s="49">
        <f t="shared" si="20"/>
        <v>0</v>
      </c>
      <c r="Q47" s="324"/>
      <c r="R47" s="324"/>
      <c r="S47" s="324"/>
      <c r="T47" s="324"/>
    </row>
    <row r="48" spans="1:20">
      <c r="A48" s="48">
        <v>40</v>
      </c>
      <c r="B48" s="306" t="s">
        <v>665</v>
      </c>
      <c r="C48" s="307">
        <v>2640</v>
      </c>
      <c r="D48" s="307">
        <v>244</v>
      </c>
      <c r="E48" s="48"/>
      <c r="F48" s="49">
        <f t="shared" si="0"/>
        <v>0</v>
      </c>
      <c r="G48" s="324"/>
      <c r="H48" s="324"/>
      <c r="I48" s="324"/>
      <c r="J48" s="324"/>
      <c r="K48" s="49">
        <f t="shared" si="18"/>
        <v>0</v>
      </c>
      <c r="L48" s="324"/>
      <c r="M48" s="324"/>
      <c r="N48" s="324"/>
      <c r="O48" s="324"/>
      <c r="P48" s="49">
        <f t="shared" si="20"/>
        <v>0</v>
      </c>
      <c r="Q48" s="324"/>
      <c r="R48" s="324"/>
      <c r="S48" s="324"/>
      <c r="T48" s="324"/>
    </row>
    <row r="49" spans="1:20" ht="41.4">
      <c r="A49" s="48">
        <v>41</v>
      </c>
      <c r="B49" s="306" t="s">
        <v>522</v>
      </c>
      <c r="C49" s="307">
        <v>2650</v>
      </c>
      <c r="D49" s="307">
        <v>245</v>
      </c>
      <c r="E49" s="48"/>
      <c r="F49" s="49">
        <f t="shared" si="0"/>
        <v>0</v>
      </c>
      <c r="G49" s="324"/>
      <c r="H49" s="324"/>
      <c r="I49" s="324"/>
      <c r="J49" s="324"/>
      <c r="K49" s="49">
        <f t="shared" si="18"/>
        <v>0</v>
      </c>
      <c r="L49" s="324"/>
      <c r="M49" s="324"/>
      <c r="N49" s="324"/>
      <c r="O49" s="324"/>
      <c r="P49" s="49">
        <f t="shared" si="20"/>
        <v>0</v>
      </c>
      <c r="Q49" s="324"/>
      <c r="R49" s="324"/>
      <c r="S49" s="324"/>
      <c r="T49" s="324"/>
    </row>
    <row r="50" spans="1:20" ht="69">
      <c r="A50" s="48">
        <v>42</v>
      </c>
      <c r="B50" s="304" t="s">
        <v>666</v>
      </c>
      <c r="C50" s="307">
        <v>2660</v>
      </c>
      <c r="D50" s="307">
        <v>246</v>
      </c>
      <c r="E50" s="48"/>
      <c r="F50" s="49">
        <f t="shared" si="0"/>
        <v>0</v>
      </c>
      <c r="G50" s="324"/>
      <c r="H50" s="324"/>
      <c r="I50" s="324"/>
      <c r="J50" s="324"/>
      <c r="K50" s="49">
        <f t="shared" si="18"/>
        <v>0</v>
      </c>
      <c r="L50" s="324"/>
      <c r="M50" s="324"/>
      <c r="N50" s="324"/>
      <c r="O50" s="324"/>
      <c r="P50" s="49">
        <f t="shared" si="20"/>
        <v>0</v>
      </c>
      <c r="Q50" s="324"/>
      <c r="R50" s="324"/>
      <c r="S50" s="324"/>
      <c r="T50" s="324"/>
    </row>
    <row r="51" spans="1:20">
      <c r="A51" s="48">
        <v>43</v>
      </c>
      <c r="B51" s="304" t="s">
        <v>667</v>
      </c>
      <c r="C51" s="307">
        <v>2670</v>
      </c>
      <c r="D51" s="307">
        <v>247</v>
      </c>
      <c r="E51" s="48"/>
      <c r="F51" s="49">
        <f t="shared" si="0"/>
        <v>0</v>
      </c>
      <c r="G51" s="324"/>
      <c r="H51" s="324"/>
      <c r="I51" s="324"/>
      <c r="J51" s="324"/>
      <c r="K51" s="49">
        <f t="shared" si="18"/>
        <v>0</v>
      </c>
      <c r="L51" s="324"/>
      <c r="M51" s="324"/>
      <c r="N51" s="324"/>
      <c r="O51" s="324"/>
      <c r="P51" s="49">
        <f t="shared" si="20"/>
        <v>0</v>
      </c>
      <c r="Q51" s="324"/>
      <c r="R51" s="324"/>
      <c r="S51" s="324"/>
      <c r="T51" s="324"/>
    </row>
    <row r="52" spans="1:20" ht="27.6">
      <c r="A52" s="48">
        <v>44</v>
      </c>
      <c r="B52" s="306" t="s">
        <v>525</v>
      </c>
      <c r="C52" s="307">
        <v>2680</v>
      </c>
      <c r="D52" s="307">
        <v>400</v>
      </c>
      <c r="E52" s="48"/>
      <c r="F52" s="49">
        <f t="shared" si="0"/>
        <v>0</v>
      </c>
      <c r="G52" s="324">
        <f>+G53+G54</f>
        <v>0</v>
      </c>
      <c r="H52" s="324">
        <f t="shared" ref="H52:J52" si="32">+H53+H54</f>
        <v>0</v>
      </c>
      <c r="I52" s="324">
        <f t="shared" si="32"/>
        <v>0</v>
      </c>
      <c r="J52" s="324">
        <f t="shared" si="32"/>
        <v>0</v>
      </c>
      <c r="K52" s="49">
        <f t="shared" si="18"/>
        <v>0</v>
      </c>
      <c r="L52" s="324">
        <f>+L53+L54</f>
        <v>0</v>
      </c>
      <c r="M52" s="324">
        <f t="shared" ref="M52:O52" si="33">+M53+M54</f>
        <v>0</v>
      </c>
      <c r="N52" s="324">
        <f t="shared" si="33"/>
        <v>0</v>
      </c>
      <c r="O52" s="324">
        <f t="shared" si="33"/>
        <v>0</v>
      </c>
      <c r="P52" s="49">
        <f t="shared" si="20"/>
        <v>0</v>
      </c>
      <c r="Q52" s="324">
        <f>+Q53+Q54</f>
        <v>0</v>
      </c>
      <c r="R52" s="324">
        <f t="shared" ref="R52:T52" si="34">+R53+R54</f>
        <v>0</v>
      </c>
      <c r="S52" s="324">
        <f t="shared" si="34"/>
        <v>0</v>
      </c>
      <c r="T52" s="324">
        <f t="shared" si="34"/>
        <v>0</v>
      </c>
    </row>
    <row r="53" spans="1:20" ht="55.2">
      <c r="A53" s="48">
        <v>45</v>
      </c>
      <c r="B53" s="308" t="s">
        <v>523</v>
      </c>
      <c r="C53" s="307">
        <v>2681</v>
      </c>
      <c r="D53" s="307">
        <v>406</v>
      </c>
      <c r="E53" s="48"/>
      <c r="F53" s="49">
        <f t="shared" si="0"/>
        <v>0</v>
      </c>
      <c r="G53" s="324"/>
      <c r="H53" s="324"/>
      <c r="I53" s="324"/>
      <c r="J53" s="324"/>
      <c r="K53" s="49">
        <f t="shared" si="18"/>
        <v>0</v>
      </c>
      <c r="L53" s="324"/>
      <c r="M53" s="324"/>
      <c r="N53" s="324"/>
      <c r="O53" s="324"/>
      <c r="P53" s="49">
        <f t="shared" si="20"/>
        <v>0</v>
      </c>
      <c r="Q53" s="324"/>
      <c r="R53" s="324"/>
      <c r="S53" s="324"/>
      <c r="T53" s="324"/>
    </row>
    <row r="54" spans="1:20" ht="41.4">
      <c r="A54" s="48">
        <v>46</v>
      </c>
      <c r="B54" s="308" t="s">
        <v>524</v>
      </c>
      <c r="C54" s="307">
        <v>2682</v>
      </c>
      <c r="D54" s="307">
        <v>407</v>
      </c>
      <c r="E54" s="48"/>
      <c r="F54" s="49">
        <f t="shared" si="0"/>
        <v>0</v>
      </c>
      <c r="G54" s="324"/>
      <c r="H54" s="324"/>
      <c r="I54" s="324"/>
      <c r="J54" s="324"/>
      <c r="K54" s="49">
        <f t="shared" si="18"/>
        <v>0</v>
      </c>
      <c r="L54" s="324"/>
      <c r="M54" s="324"/>
      <c r="N54" s="324"/>
      <c r="O54" s="324"/>
      <c r="P54" s="49">
        <f t="shared" si="20"/>
        <v>0</v>
      </c>
      <c r="Q54" s="324"/>
      <c r="R54" s="324"/>
      <c r="S54" s="324"/>
      <c r="T54" s="324"/>
    </row>
    <row r="55" spans="1:20">
      <c r="A55" s="28">
        <v>47</v>
      </c>
      <c r="B55" s="309" t="s">
        <v>527</v>
      </c>
      <c r="C55" s="310">
        <v>3000</v>
      </c>
      <c r="D55" s="310">
        <v>100</v>
      </c>
      <c r="E55" s="28"/>
      <c r="F55" s="46">
        <f t="shared" si="0"/>
        <v>0</v>
      </c>
      <c r="G55" s="47">
        <f>+G57+G56+G58</f>
        <v>0</v>
      </c>
      <c r="H55" s="47">
        <f t="shared" ref="H55:J55" si="35">+H57+H56+H58</f>
        <v>0</v>
      </c>
      <c r="I55" s="47">
        <f t="shared" si="35"/>
        <v>0</v>
      </c>
      <c r="J55" s="47">
        <f t="shared" si="35"/>
        <v>0</v>
      </c>
      <c r="K55" s="46">
        <f t="shared" si="18"/>
        <v>0</v>
      </c>
      <c r="L55" s="47">
        <f>+L57+L56+L58</f>
        <v>0</v>
      </c>
      <c r="M55" s="47">
        <f t="shared" ref="M55:O55" si="36">+M57+M56+M58</f>
        <v>0</v>
      </c>
      <c r="N55" s="47">
        <f t="shared" si="36"/>
        <v>0</v>
      </c>
      <c r="O55" s="47">
        <f t="shared" si="36"/>
        <v>0</v>
      </c>
      <c r="P55" s="46">
        <f t="shared" si="20"/>
        <v>0</v>
      </c>
      <c r="Q55" s="47">
        <f>+Q57+Q56+Q58</f>
        <v>0</v>
      </c>
      <c r="R55" s="47">
        <f t="shared" ref="R55:T55" si="37">+R57+R56+R58</f>
        <v>0</v>
      </c>
      <c r="S55" s="47">
        <f t="shared" si="37"/>
        <v>0</v>
      </c>
      <c r="T55" s="47">
        <f t="shared" si="37"/>
        <v>0</v>
      </c>
    </row>
    <row r="56" spans="1:20" ht="27.6">
      <c r="A56" s="282">
        <v>48</v>
      </c>
      <c r="B56" s="303" t="s">
        <v>528</v>
      </c>
      <c r="C56" s="297">
        <v>3010</v>
      </c>
      <c r="D56" s="297"/>
      <c r="E56" s="21"/>
      <c r="F56" s="41">
        <f t="shared" si="0"/>
        <v>0</v>
      </c>
      <c r="G56" s="40"/>
      <c r="H56" s="40"/>
      <c r="I56" s="40"/>
      <c r="J56" s="40"/>
      <c r="K56" s="41">
        <f t="shared" si="18"/>
        <v>0</v>
      </c>
      <c r="L56" s="40"/>
      <c r="M56" s="40"/>
      <c r="N56" s="40"/>
      <c r="O56" s="40"/>
      <c r="P56" s="41">
        <f t="shared" si="20"/>
        <v>0</v>
      </c>
      <c r="Q56" s="40"/>
      <c r="R56" s="40"/>
      <c r="S56" s="40"/>
      <c r="T56" s="40"/>
    </row>
    <row r="57" spans="1:20">
      <c r="A57" s="282">
        <v>49</v>
      </c>
      <c r="B57" s="303" t="s">
        <v>529</v>
      </c>
      <c r="C57" s="297">
        <v>3020</v>
      </c>
      <c r="D57" s="297"/>
      <c r="E57" s="21"/>
      <c r="F57" s="41">
        <f t="shared" si="0"/>
        <v>0</v>
      </c>
      <c r="G57" s="40"/>
      <c r="H57" s="40"/>
      <c r="I57" s="40"/>
      <c r="J57" s="40"/>
      <c r="K57" s="41">
        <f t="shared" si="18"/>
        <v>0</v>
      </c>
      <c r="L57" s="40"/>
      <c r="M57" s="40"/>
      <c r="N57" s="40"/>
      <c r="O57" s="40"/>
      <c r="P57" s="41">
        <f t="shared" si="20"/>
        <v>0</v>
      </c>
      <c r="Q57" s="40"/>
      <c r="R57" s="40"/>
      <c r="S57" s="40"/>
      <c r="T57" s="40"/>
    </row>
    <row r="58" spans="1:20">
      <c r="A58" s="282">
        <v>50</v>
      </c>
      <c r="B58" s="303" t="s">
        <v>530</v>
      </c>
      <c r="C58" s="297">
        <v>3030</v>
      </c>
      <c r="D58" s="297"/>
      <c r="E58" s="290"/>
      <c r="F58" s="41">
        <f t="shared" si="0"/>
        <v>0</v>
      </c>
      <c r="G58" s="40"/>
      <c r="H58" s="40"/>
      <c r="I58" s="40"/>
      <c r="J58" s="40"/>
      <c r="K58" s="41">
        <f t="shared" si="18"/>
        <v>0</v>
      </c>
      <c r="L58" s="40"/>
      <c r="M58" s="40"/>
      <c r="N58" s="40"/>
      <c r="O58" s="40"/>
      <c r="P58" s="41">
        <f t="shared" si="20"/>
        <v>0</v>
      </c>
      <c r="Q58" s="40"/>
      <c r="R58" s="40"/>
      <c r="S58" s="40"/>
      <c r="T58" s="40"/>
    </row>
    <row r="59" spans="1:20">
      <c r="A59" s="28">
        <v>51</v>
      </c>
      <c r="B59" s="309" t="s">
        <v>531</v>
      </c>
      <c r="C59" s="310">
        <v>4000</v>
      </c>
      <c r="D59" s="310"/>
      <c r="E59" s="28"/>
      <c r="F59" s="46">
        <f t="shared" si="0"/>
        <v>0</v>
      </c>
      <c r="G59" s="47"/>
      <c r="H59" s="47"/>
      <c r="I59" s="47"/>
      <c r="J59" s="47"/>
      <c r="K59" s="46">
        <f t="shared" si="18"/>
        <v>0</v>
      </c>
      <c r="L59" s="47"/>
      <c r="M59" s="47"/>
      <c r="N59" s="47"/>
      <c r="O59" s="47"/>
      <c r="P59" s="46">
        <f t="shared" si="20"/>
        <v>0</v>
      </c>
      <c r="Q59" s="47"/>
      <c r="R59" s="47"/>
      <c r="S59" s="47"/>
      <c r="T59" s="47"/>
    </row>
    <row r="60" spans="1:20" ht="27.6">
      <c r="A60" s="290">
        <v>52</v>
      </c>
      <c r="B60" s="303" t="s">
        <v>526</v>
      </c>
      <c r="C60" s="297">
        <v>4010</v>
      </c>
      <c r="D60" s="297">
        <v>610</v>
      </c>
      <c r="E60" s="21"/>
      <c r="F60" s="41">
        <f t="shared" si="0"/>
        <v>0</v>
      </c>
      <c r="G60" s="40"/>
      <c r="H60" s="40"/>
      <c r="I60" s="40"/>
      <c r="J60" s="40"/>
      <c r="K60" s="41">
        <f t="shared" si="18"/>
        <v>0</v>
      </c>
      <c r="L60" s="40"/>
      <c r="M60" s="40"/>
      <c r="N60" s="40"/>
      <c r="O60" s="40"/>
      <c r="P60" s="41">
        <f t="shared" si="20"/>
        <v>0</v>
      </c>
      <c r="Q60" s="40"/>
      <c r="R60" s="40"/>
      <c r="S60" s="40"/>
      <c r="T60" s="40"/>
    </row>
  </sheetData>
  <mergeCells count="11">
    <mergeCell ref="A3:A5"/>
    <mergeCell ref="B3:B5"/>
    <mergeCell ref="C3:C5"/>
    <mergeCell ref="F4:F5"/>
    <mergeCell ref="G4:J4"/>
    <mergeCell ref="D3:E4"/>
    <mergeCell ref="K4:K5"/>
    <mergeCell ref="L4:O4"/>
    <mergeCell ref="P4:P5"/>
    <mergeCell ref="Q4:T4"/>
    <mergeCell ref="F3:T3"/>
  </mergeCells>
  <printOptions horizontalCentered="1"/>
  <pageMargins left="0.70866141732283472" right="0" top="0" bottom="0" header="0.31496062992125984" footer="0.31496062992125984"/>
  <pageSetup paperSize="9" scale="50" fitToHeight="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8"/>
  <sheetViews>
    <sheetView workbookViewId="0">
      <selection activeCell="B3" sqref="B3:S3"/>
    </sheetView>
  </sheetViews>
  <sheetFormatPr defaultRowHeight="13.2"/>
  <cols>
    <col min="1" max="1" width="3" style="67" customWidth="1"/>
    <col min="2" max="2" width="12" style="67" customWidth="1"/>
    <col min="3" max="3" width="11.44140625" style="67" customWidth="1"/>
    <col min="4" max="4" width="6.6640625" style="67" customWidth="1"/>
    <col min="5" max="5" width="6.88671875" style="67" customWidth="1"/>
    <col min="6" max="6" width="7.109375" style="67" customWidth="1"/>
    <col min="7" max="7" width="6.88671875" style="67" customWidth="1"/>
    <col min="8" max="10" width="7" style="67" customWidth="1"/>
    <col min="11" max="11" width="6.88671875" style="67" customWidth="1"/>
    <col min="12" max="12" width="7.88671875" style="67" customWidth="1"/>
    <col min="13" max="13" width="7.44140625" style="67" customWidth="1"/>
    <col min="14" max="14" width="8.33203125" style="67" customWidth="1"/>
    <col min="15" max="15" width="8.88671875" style="67" customWidth="1"/>
    <col min="16" max="16" width="8.109375" style="67" customWidth="1"/>
    <col min="17" max="17" width="9.109375" style="67" customWidth="1"/>
    <col min="18" max="18" width="8" style="67" customWidth="1"/>
    <col min="19" max="19" width="8.44140625" style="67" customWidth="1"/>
    <col min="20" max="256" width="9.109375" style="67"/>
    <col min="257" max="257" width="3" style="67" customWidth="1"/>
    <col min="258" max="258" width="12" style="67" customWidth="1"/>
    <col min="259" max="259" width="11.44140625" style="67" customWidth="1"/>
    <col min="260" max="260" width="6.6640625" style="67" customWidth="1"/>
    <col min="261" max="261" width="6.88671875" style="67" customWidth="1"/>
    <col min="262" max="262" width="7.109375" style="67" customWidth="1"/>
    <col min="263" max="263" width="6.88671875" style="67" customWidth="1"/>
    <col min="264" max="266" width="7" style="67" customWidth="1"/>
    <col min="267" max="267" width="6.88671875" style="67" customWidth="1"/>
    <col min="268" max="268" width="7.88671875" style="67" customWidth="1"/>
    <col min="269" max="269" width="7.44140625" style="67" customWidth="1"/>
    <col min="270" max="270" width="8.33203125" style="67" customWidth="1"/>
    <col min="271" max="271" width="8.88671875" style="67" customWidth="1"/>
    <col min="272" max="272" width="8.109375" style="67" customWidth="1"/>
    <col min="273" max="273" width="9.109375" style="67" customWidth="1"/>
    <col min="274" max="274" width="8" style="67" customWidth="1"/>
    <col min="275" max="275" width="8.44140625" style="67" customWidth="1"/>
    <col min="276" max="512" width="9.109375" style="67"/>
    <col min="513" max="513" width="3" style="67" customWidth="1"/>
    <col min="514" max="514" width="12" style="67" customWidth="1"/>
    <col min="515" max="515" width="11.44140625" style="67" customWidth="1"/>
    <col min="516" max="516" width="6.6640625" style="67" customWidth="1"/>
    <col min="517" max="517" width="6.88671875" style="67" customWidth="1"/>
    <col min="518" max="518" width="7.109375" style="67" customWidth="1"/>
    <col min="519" max="519" width="6.88671875" style="67" customWidth="1"/>
    <col min="520" max="522" width="7" style="67" customWidth="1"/>
    <col min="523" max="523" width="6.88671875" style="67" customWidth="1"/>
    <col min="524" max="524" width="7.88671875" style="67" customWidth="1"/>
    <col min="525" max="525" width="7.44140625" style="67" customWidth="1"/>
    <col min="526" max="526" width="8.33203125" style="67" customWidth="1"/>
    <col min="527" max="527" width="8.88671875" style="67" customWidth="1"/>
    <col min="528" max="528" width="8.109375" style="67" customWidth="1"/>
    <col min="529" max="529" width="9.109375" style="67" customWidth="1"/>
    <col min="530" max="530" width="8" style="67" customWidth="1"/>
    <col min="531" max="531" width="8.44140625" style="67" customWidth="1"/>
    <col min="532" max="768" width="9.109375" style="67"/>
    <col min="769" max="769" width="3" style="67" customWidth="1"/>
    <col min="770" max="770" width="12" style="67" customWidth="1"/>
    <col min="771" max="771" width="11.44140625" style="67" customWidth="1"/>
    <col min="772" max="772" width="6.6640625" style="67" customWidth="1"/>
    <col min="773" max="773" width="6.88671875" style="67" customWidth="1"/>
    <col min="774" max="774" width="7.109375" style="67" customWidth="1"/>
    <col min="775" max="775" width="6.88671875" style="67" customWidth="1"/>
    <col min="776" max="778" width="7" style="67" customWidth="1"/>
    <col min="779" max="779" width="6.88671875" style="67" customWidth="1"/>
    <col min="780" max="780" width="7.88671875" style="67" customWidth="1"/>
    <col min="781" max="781" width="7.44140625" style="67" customWidth="1"/>
    <col min="782" max="782" width="8.33203125" style="67" customWidth="1"/>
    <col min="783" max="783" width="8.88671875" style="67" customWidth="1"/>
    <col min="784" max="784" width="8.109375" style="67" customWidth="1"/>
    <col min="785" max="785" width="9.109375" style="67" customWidth="1"/>
    <col min="786" max="786" width="8" style="67" customWidth="1"/>
    <col min="787" max="787" width="8.44140625" style="67" customWidth="1"/>
    <col min="788" max="1024" width="9.109375" style="67"/>
    <col min="1025" max="1025" width="3" style="67" customWidth="1"/>
    <col min="1026" max="1026" width="12" style="67" customWidth="1"/>
    <col min="1027" max="1027" width="11.44140625" style="67" customWidth="1"/>
    <col min="1028" max="1028" width="6.6640625" style="67" customWidth="1"/>
    <col min="1029" max="1029" width="6.88671875" style="67" customWidth="1"/>
    <col min="1030" max="1030" width="7.109375" style="67" customWidth="1"/>
    <col min="1031" max="1031" width="6.88671875" style="67" customWidth="1"/>
    <col min="1032" max="1034" width="7" style="67" customWidth="1"/>
    <col min="1035" max="1035" width="6.88671875" style="67" customWidth="1"/>
    <col min="1036" max="1036" width="7.88671875" style="67" customWidth="1"/>
    <col min="1037" max="1037" width="7.44140625" style="67" customWidth="1"/>
    <col min="1038" max="1038" width="8.33203125" style="67" customWidth="1"/>
    <col min="1039" max="1039" width="8.88671875" style="67" customWidth="1"/>
    <col min="1040" max="1040" width="8.109375" style="67" customWidth="1"/>
    <col min="1041" max="1041" width="9.109375" style="67" customWidth="1"/>
    <col min="1042" max="1042" width="8" style="67" customWidth="1"/>
    <col min="1043" max="1043" width="8.44140625" style="67" customWidth="1"/>
    <col min="1044" max="1280" width="9.109375" style="67"/>
    <col min="1281" max="1281" width="3" style="67" customWidth="1"/>
    <col min="1282" max="1282" width="12" style="67" customWidth="1"/>
    <col min="1283" max="1283" width="11.44140625" style="67" customWidth="1"/>
    <col min="1284" max="1284" width="6.6640625" style="67" customWidth="1"/>
    <col min="1285" max="1285" width="6.88671875" style="67" customWidth="1"/>
    <col min="1286" max="1286" width="7.109375" style="67" customWidth="1"/>
    <col min="1287" max="1287" width="6.88671875" style="67" customWidth="1"/>
    <col min="1288" max="1290" width="7" style="67" customWidth="1"/>
    <col min="1291" max="1291" width="6.88671875" style="67" customWidth="1"/>
    <col min="1292" max="1292" width="7.88671875" style="67" customWidth="1"/>
    <col min="1293" max="1293" width="7.44140625" style="67" customWidth="1"/>
    <col min="1294" max="1294" width="8.33203125" style="67" customWidth="1"/>
    <col min="1295" max="1295" width="8.88671875" style="67" customWidth="1"/>
    <col min="1296" max="1296" width="8.109375" style="67" customWidth="1"/>
    <col min="1297" max="1297" width="9.109375" style="67" customWidth="1"/>
    <col min="1298" max="1298" width="8" style="67" customWidth="1"/>
    <col min="1299" max="1299" width="8.44140625" style="67" customWidth="1"/>
    <col min="1300" max="1536" width="9.109375" style="67"/>
    <col min="1537" max="1537" width="3" style="67" customWidth="1"/>
    <col min="1538" max="1538" width="12" style="67" customWidth="1"/>
    <col min="1539" max="1539" width="11.44140625" style="67" customWidth="1"/>
    <col min="1540" max="1540" width="6.6640625" style="67" customWidth="1"/>
    <col min="1541" max="1541" width="6.88671875" style="67" customWidth="1"/>
    <col min="1542" max="1542" width="7.109375" style="67" customWidth="1"/>
    <col min="1543" max="1543" width="6.88671875" style="67" customWidth="1"/>
    <col min="1544" max="1546" width="7" style="67" customWidth="1"/>
    <col min="1547" max="1547" width="6.88671875" style="67" customWidth="1"/>
    <col min="1548" max="1548" width="7.88671875" style="67" customWidth="1"/>
    <col min="1549" max="1549" width="7.44140625" style="67" customWidth="1"/>
    <col min="1550" max="1550" width="8.33203125" style="67" customWidth="1"/>
    <col min="1551" max="1551" width="8.88671875" style="67" customWidth="1"/>
    <col min="1552" max="1552" width="8.109375" style="67" customWidth="1"/>
    <col min="1553" max="1553" width="9.109375" style="67" customWidth="1"/>
    <col min="1554" max="1554" width="8" style="67" customWidth="1"/>
    <col min="1555" max="1555" width="8.44140625" style="67" customWidth="1"/>
    <col min="1556" max="1792" width="9.109375" style="67"/>
    <col min="1793" max="1793" width="3" style="67" customWidth="1"/>
    <col min="1794" max="1794" width="12" style="67" customWidth="1"/>
    <col min="1795" max="1795" width="11.44140625" style="67" customWidth="1"/>
    <col min="1796" max="1796" width="6.6640625" style="67" customWidth="1"/>
    <col min="1797" max="1797" width="6.88671875" style="67" customWidth="1"/>
    <col min="1798" max="1798" width="7.109375" style="67" customWidth="1"/>
    <col min="1799" max="1799" width="6.88671875" style="67" customWidth="1"/>
    <col min="1800" max="1802" width="7" style="67" customWidth="1"/>
    <col min="1803" max="1803" width="6.88671875" style="67" customWidth="1"/>
    <col min="1804" max="1804" width="7.88671875" style="67" customWidth="1"/>
    <col min="1805" max="1805" width="7.44140625" style="67" customWidth="1"/>
    <col min="1806" max="1806" width="8.33203125" style="67" customWidth="1"/>
    <col min="1807" max="1807" width="8.88671875" style="67" customWidth="1"/>
    <col min="1808" max="1808" width="8.109375" style="67" customWidth="1"/>
    <col min="1809" max="1809" width="9.109375" style="67" customWidth="1"/>
    <col min="1810" max="1810" width="8" style="67" customWidth="1"/>
    <col min="1811" max="1811" width="8.44140625" style="67" customWidth="1"/>
    <col min="1812" max="2048" width="9.109375" style="67"/>
    <col min="2049" max="2049" width="3" style="67" customWidth="1"/>
    <col min="2050" max="2050" width="12" style="67" customWidth="1"/>
    <col min="2051" max="2051" width="11.44140625" style="67" customWidth="1"/>
    <col min="2052" max="2052" width="6.6640625" style="67" customWidth="1"/>
    <col min="2053" max="2053" width="6.88671875" style="67" customWidth="1"/>
    <col min="2054" max="2054" width="7.109375" style="67" customWidth="1"/>
    <col min="2055" max="2055" width="6.88671875" style="67" customWidth="1"/>
    <col min="2056" max="2058" width="7" style="67" customWidth="1"/>
    <col min="2059" max="2059" width="6.88671875" style="67" customWidth="1"/>
    <col min="2060" max="2060" width="7.88671875" style="67" customWidth="1"/>
    <col min="2061" max="2061" width="7.44140625" style="67" customWidth="1"/>
    <col min="2062" max="2062" width="8.33203125" style="67" customWidth="1"/>
    <col min="2063" max="2063" width="8.88671875" style="67" customWidth="1"/>
    <col min="2064" max="2064" width="8.109375" style="67" customWidth="1"/>
    <col min="2065" max="2065" width="9.109375" style="67" customWidth="1"/>
    <col min="2066" max="2066" width="8" style="67" customWidth="1"/>
    <col min="2067" max="2067" width="8.44140625" style="67" customWidth="1"/>
    <col min="2068" max="2304" width="9.109375" style="67"/>
    <col min="2305" max="2305" width="3" style="67" customWidth="1"/>
    <col min="2306" max="2306" width="12" style="67" customWidth="1"/>
    <col min="2307" max="2307" width="11.44140625" style="67" customWidth="1"/>
    <col min="2308" max="2308" width="6.6640625" style="67" customWidth="1"/>
    <col min="2309" max="2309" width="6.88671875" style="67" customWidth="1"/>
    <col min="2310" max="2310" width="7.109375" style="67" customWidth="1"/>
    <col min="2311" max="2311" width="6.88671875" style="67" customWidth="1"/>
    <col min="2312" max="2314" width="7" style="67" customWidth="1"/>
    <col min="2315" max="2315" width="6.88671875" style="67" customWidth="1"/>
    <col min="2316" max="2316" width="7.88671875" style="67" customWidth="1"/>
    <col min="2317" max="2317" width="7.44140625" style="67" customWidth="1"/>
    <col min="2318" max="2318" width="8.33203125" style="67" customWidth="1"/>
    <col min="2319" max="2319" width="8.88671875" style="67" customWidth="1"/>
    <col min="2320" max="2320" width="8.109375" style="67" customWidth="1"/>
    <col min="2321" max="2321" width="9.109375" style="67" customWidth="1"/>
    <col min="2322" max="2322" width="8" style="67" customWidth="1"/>
    <col min="2323" max="2323" width="8.44140625" style="67" customWidth="1"/>
    <col min="2324" max="2560" width="9.109375" style="67"/>
    <col min="2561" max="2561" width="3" style="67" customWidth="1"/>
    <col min="2562" max="2562" width="12" style="67" customWidth="1"/>
    <col min="2563" max="2563" width="11.44140625" style="67" customWidth="1"/>
    <col min="2564" max="2564" width="6.6640625" style="67" customWidth="1"/>
    <col min="2565" max="2565" width="6.88671875" style="67" customWidth="1"/>
    <col min="2566" max="2566" width="7.109375" style="67" customWidth="1"/>
    <col min="2567" max="2567" width="6.88671875" style="67" customWidth="1"/>
    <col min="2568" max="2570" width="7" style="67" customWidth="1"/>
    <col min="2571" max="2571" width="6.88671875" style="67" customWidth="1"/>
    <col min="2572" max="2572" width="7.88671875" style="67" customWidth="1"/>
    <col min="2573" max="2573" width="7.44140625" style="67" customWidth="1"/>
    <col min="2574" max="2574" width="8.33203125" style="67" customWidth="1"/>
    <col min="2575" max="2575" width="8.88671875" style="67" customWidth="1"/>
    <col min="2576" max="2576" width="8.109375" style="67" customWidth="1"/>
    <col min="2577" max="2577" width="9.109375" style="67" customWidth="1"/>
    <col min="2578" max="2578" width="8" style="67" customWidth="1"/>
    <col min="2579" max="2579" width="8.44140625" style="67" customWidth="1"/>
    <col min="2580" max="2816" width="9.109375" style="67"/>
    <col min="2817" max="2817" width="3" style="67" customWidth="1"/>
    <col min="2818" max="2818" width="12" style="67" customWidth="1"/>
    <col min="2819" max="2819" width="11.44140625" style="67" customWidth="1"/>
    <col min="2820" max="2820" width="6.6640625" style="67" customWidth="1"/>
    <col min="2821" max="2821" width="6.88671875" style="67" customWidth="1"/>
    <col min="2822" max="2822" width="7.109375" style="67" customWidth="1"/>
    <col min="2823" max="2823" width="6.88671875" style="67" customWidth="1"/>
    <col min="2824" max="2826" width="7" style="67" customWidth="1"/>
    <col min="2827" max="2827" width="6.88671875" style="67" customWidth="1"/>
    <col min="2828" max="2828" width="7.88671875" style="67" customWidth="1"/>
    <col min="2829" max="2829" width="7.44140625" style="67" customWidth="1"/>
    <col min="2830" max="2830" width="8.33203125" style="67" customWidth="1"/>
    <col min="2831" max="2831" width="8.88671875" style="67" customWidth="1"/>
    <col min="2832" max="2832" width="8.109375" style="67" customWidth="1"/>
    <col min="2833" max="2833" width="9.109375" style="67" customWidth="1"/>
    <col min="2834" max="2834" width="8" style="67" customWidth="1"/>
    <col min="2835" max="2835" width="8.44140625" style="67" customWidth="1"/>
    <col min="2836" max="3072" width="9.109375" style="67"/>
    <col min="3073" max="3073" width="3" style="67" customWidth="1"/>
    <col min="3074" max="3074" width="12" style="67" customWidth="1"/>
    <col min="3075" max="3075" width="11.44140625" style="67" customWidth="1"/>
    <col min="3076" max="3076" width="6.6640625" style="67" customWidth="1"/>
    <col min="3077" max="3077" width="6.88671875" style="67" customWidth="1"/>
    <col min="3078" max="3078" width="7.109375" style="67" customWidth="1"/>
    <col min="3079" max="3079" width="6.88671875" style="67" customWidth="1"/>
    <col min="3080" max="3082" width="7" style="67" customWidth="1"/>
    <col min="3083" max="3083" width="6.88671875" style="67" customWidth="1"/>
    <col min="3084" max="3084" width="7.88671875" style="67" customWidth="1"/>
    <col min="3085" max="3085" width="7.44140625" style="67" customWidth="1"/>
    <col min="3086" max="3086" width="8.33203125" style="67" customWidth="1"/>
    <col min="3087" max="3087" width="8.88671875" style="67" customWidth="1"/>
    <col min="3088" max="3088" width="8.109375" style="67" customWidth="1"/>
    <col min="3089" max="3089" width="9.109375" style="67" customWidth="1"/>
    <col min="3090" max="3090" width="8" style="67" customWidth="1"/>
    <col min="3091" max="3091" width="8.44140625" style="67" customWidth="1"/>
    <col min="3092" max="3328" width="9.109375" style="67"/>
    <col min="3329" max="3329" width="3" style="67" customWidth="1"/>
    <col min="3330" max="3330" width="12" style="67" customWidth="1"/>
    <col min="3331" max="3331" width="11.44140625" style="67" customWidth="1"/>
    <col min="3332" max="3332" width="6.6640625" style="67" customWidth="1"/>
    <col min="3333" max="3333" width="6.88671875" style="67" customWidth="1"/>
    <col min="3334" max="3334" width="7.109375" style="67" customWidth="1"/>
    <col min="3335" max="3335" width="6.88671875" style="67" customWidth="1"/>
    <col min="3336" max="3338" width="7" style="67" customWidth="1"/>
    <col min="3339" max="3339" width="6.88671875" style="67" customWidth="1"/>
    <col min="3340" max="3340" width="7.88671875" style="67" customWidth="1"/>
    <col min="3341" max="3341" width="7.44140625" style="67" customWidth="1"/>
    <col min="3342" max="3342" width="8.33203125" style="67" customWidth="1"/>
    <col min="3343" max="3343" width="8.88671875" style="67" customWidth="1"/>
    <col min="3344" max="3344" width="8.109375" style="67" customWidth="1"/>
    <col min="3345" max="3345" width="9.109375" style="67" customWidth="1"/>
    <col min="3346" max="3346" width="8" style="67" customWidth="1"/>
    <col min="3347" max="3347" width="8.44140625" style="67" customWidth="1"/>
    <col min="3348" max="3584" width="9.109375" style="67"/>
    <col min="3585" max="3585" width="3" style="67" customWidth="1"/>
    <col min="3586" max="3586" width="12" style="67" customWidth="1"/>
    <col min="3587" max="3587" width="11.44140625" style="67" customWidth="1"/>
    <col min="3588" max="3588" width="6.6640625" style="67" customWidth="1"/>
    <col min="3589" max="3589" width="6.88671875" style="67" customWidth="1"/>
    <col min="3590" max="3590" width="7.109375" style="67" customWidth="1"/>
    <col min="3591" max="3591" width="6.88671875" style="67" customWidth="1"/>
    <col min="3592" max="3594" width="7" style="67" customWidth="1"/>
    <col min="3595" max="3595" width="6.88671875" style="67" customWidth="1"/>
    <col min="3596" max="3596" width="7.88671875" style="67" customWidth="1"/>
    <col min="3597" max="3597" width="7.44140625" style="67" customWidth="1"/>
    <col min="3598" max="3598" width="8.33203125" style="67" customWidth="1"/>
    <col min="3599" max="3599" width="8.88671875" style="67" customWidth="1"/>
    <col min="3600" max="3600" width="8.109375" style="67" customWidth="1"/>
    <col min="3601" max="3601" width="9.109375" style="67" customWidth="1"/>
    <col min="3602" max="3602" width="8" style="67" customWidth="1"/>
    <col min="3603" max="3603" width="8.44140625" style="67" customWidth="1"/>
    <col min="3604" max="3840" width="9.109375" style="67"/>
    <col min="3841" max="3841" width="3" style="67" customWidth="1"/>
    <col min="3842" max="3842" width="12" style="67" customWidth="1"/>
    <col min="3843" max="3843" width="11.44140625" style="67" customWidth="1"/>
    <col min="3844" max="3844" width="6.6640625" style="67" customWidth="1"/>
    <col min="3845" max="3845" width="6.88671875" style="67" customWidth="1"/>
    <col min="3846" max="3846" width="7.109375" style="67" customWidth="1"/>
    <col min="3847" max="3847" width="6.88671875" style="67" customWidth="1"/>
    <col min="3848" max="3850" width="7" style="67" customWidth="1"/>
    <col min="3851" max="3851" width="6.88671875" style="67" customWidth="1"/>
    <col min="3852" max="3852" width="7.88671875" style="67" customWidth="1"/>
    <col min="3853" max="3853" width="7.44140625" style="67" customWidth="1"/>
    <col min="3854" max="3854" width="8.33203125" style="67" customWidth="1"/>
    <col min="3855" max="3855" width="8.88671875" style="67" customWidth="1"/>
    <col min="3856" max="3856" width="8.109375" style="67" customWidth="1"/>
    <col min="3857" max="3857" width="9.109375" style="67" customWidth="1"/>
    <col min="3858" max="3858" width="8" style="67" customWidth="1"/>
    <col min="3859" max="3859" width="8.44140625" style="67" customWidth="1"/>
    <col min="3860" max="4096" width="9.109375" style="67"/>
    <col min="4097" max="4097" width="3" style="67" customWidth="1"/>
    <col min="4098" max="4098" width="12" style="67" customWidth="1"/>
    <col min="4099" max="4099" width="11.44140625" style="67" customWidth="1"/>
    <col min="4100" max="4100" width="6.6640625" style="67" customWidth="1"/>
    <col min="4101" max="4101" width="6.88671875" style="67" customWidth="1"/>
    <col min="4102" max="4102" width="7.109375" style="67" customWidth="1"/>
    <col min="4103" max="4103" width="6.88671875" style="67" customWidth="1"/>
    <col min="4104" max="4106" width="7" style="67" customWidth="1"/>
    <col min="4107" max="4107" width="6.88671875" style="67" customWidth="1"/>
    <col min="4108" max="4108" width="7.88671875" style="67" customWidth="1"/>
    <col min="4109" max="4109" width="7.44140625" style="67" customWidth="1"/>
    <col min="4110" max="4110" width="8.33203125" style="67" customWidth="1"/>
    <col min="4111" max="4111" width="8.88671875" style="67" customWidth="1"/>
    <col min="4112" max="4112" width="8.109375" style="67" customWidth="1"/>
    <col min="4113" max="4113" width="9.109375" style="67" customWidth="1"/>
    <col min="4114" max="4114" width="8" style="67" customWidth="1"/>
    <col min="4115" max="4115" width="8.44140625" style="67" customWidth="1"/>
    <col min="4116" max="4352" width="9.109375" style="67"/>
    <col min="4353" max="4353" width="3" style="67" customWidth="1"/>
    <col min="4354" max="4354" width="12" style="67" customWidth="1"/>
    <col min="4355" max="4355" width="11.44140625" style="67" customWidth="1"/>
    <col min="4356" max="4356" width="6.6640625" style="67" customWidth="1"/>
    <col min="4357" max="4357" width="6.88671875" style="67" customWidth="1"/>
    <col min="4358" max="4358" width="7.109375" style="67" customWidth="1"/>
    <col min="4359" max="4359" width="6.88671875" style="67" customWidth="1"/>
    <col min="4360" max="4362" width="7" style="67" customWidth="1"/>
    <col min="4363" max="4363" width="6.88671875" style="67" customWidth="1"/>
    <col min="4364" max="4364" width="7.88671875" style="67" customWidth="1"/>
    <col min="4365" max="4365" width="7.44140625" style="67" customWidth="1"/>
    <col min="4366" max="4366" width="8.33203125" style="67" customWidth="1"/>
    <col min="4367" max="4367" width="8.88671875" style="67" customWidth="1"/>
    <col min="4368" max="4368" width="8.109375" style="67" customWidth="1"/>
    <col min="4369" max="4369" width="9.109375" style="67" customWidth="1"/>
    <col min="4370" max="4370" width="8" style="67" customWidth="1"/>
    <col min="4371" max="4371" width="8.44140625" style="67" customWidth="1"/>
    <col min="4372" max="4608" width="9.109375" style="67"/>
    <col min="4609" max="4609" width="3" style="67" customWidth="1"/>
    <col min="4610" max="4610" width="12" style="67" customWidth="1"/>
    <col min="4611" max="4611" width="11.44140625" style="67" customWidth="1"/>
    <col min="4612" max="4612" width="6.6640625" style="67" customWidth="1"/>
    <col min="4613" max="4613" width="6.88671875" style="67" customWidth="1"/>
    <col min="4614" max="4614" width="7.109375" style="67" customWidth="1"/>
    <col min="4615" max="4615" width="6.88671875" style="67" customWidth="1"/>
    <col min="4616" max="4618" width="7" style="67" customWidth="1"/>
    <col min="4619" max="4619" width="6.88671875" style="67" customWidth="1"/>
    <col min="4620" max="4620" width="7.88671875" style="67" customWidth="1"/>
    <col min="4621" max="4621" width="7.44140625" style="67" customWidth="1"/>
    <col min="4622" max="4622" width="8.33203125" style="67" customWidth="1"/>
    <col min="4623" max="4623" width="8.88671875" style="67" customWidth="1"/>
    <col min="4624" max="4624" width="8.109375" style="67" customWidth="1"/>
    <col min="4625" max="4625" width="9.109375" style="67" customWidth="1"/>
    <col min="4626" max="4626" width="8" style="67" customWidth="1"/>
    <col min="4627" max="4627" width="8.44140625" style="67" customWidth="1"/>
    <col min="4628" max="4864" width="9.109375" style="67"/>
    <col min="4865" max="4865" width="3" style="67" customWidth="1"/>
    <col min="4866" max="4866" width="12" style="67" customWidth="1"/>
    <col min="4867" max="4867" width="11.44140625" style="67" customWidth="1"/>
    <col min="4868" max="4868" width="6.6640625" style="67" customWidth="1"/>
    <col min="4869" max="4869" width="6.88671875" style="67" customWidth="1"/>
    <col min="4870" max="4870" width="7.109375" style="67" customWidth="1"/>
    <col min="4871" max="4871" width="6.88671875" style="67" customWidth="1"/>
    <col min="4872" max="4874" width="7" style="67" customWidth="1"/>
    <col min="4875" max="4875" width="6.88671875" style="67" customWidth="1"/>
    <col min="4876" max="4876" width="7.88671875" style="67" customWidth="1"/>
    <col min="4877" max="4877" width="7.44140625" style="67" customWidth="1"/>
    <col min="4878" max="4878" width="8.33203125" style="67" customWidth="1"/>
    <col min="4879" max="4879" width="8.88671875" style="67" customWidth="1"/>
    <col min="4880" max="4880" width="8.109375" style="67" customWidth="1"/>
    <col min="4881" max="4881" width="9.109375" style="67" customWidth="1"/>
    <col min="4882" max="4882" width="8" style="67" customWidth="1"/>
    <col min="4883" max="4883" width="8.44140625" style="67" customWidth="1"/>
    <col min="4884" max="5120" width="9.109375" style="67"/>
    <col min="5121" max="5121" width="3" style="67" customWidth="1"/>
    <col min="5122" max="5122" width="12" style="67" customWidth="1"/>
    <col min="5123" max="5123" width="11.44140625" style="67" customWidth="1"/>
    <col min="5124" max="5124" width="6.6640625" style="67" customWidth="1"/>
    <col min="5125" max="5125" width="6.88671875" style="67" customWidth="1"/>
    <col min="5126" max="5126" width="7.109375" style="67" customWidth="1"/>
    <col min="5127" max="5127" width="6.88671875" style="67" customWidth="1"/>
    <col min="5128" max="5130" width="7" style="67" customWidth="1"/>
    <col min="5131" max="5131" width="6.88671875" style="67" customWidth="1"/>
    <col min="5132" max="5132" width="7.88671875" style="67" customWidth="1"/>
    <col min="5133" max="5133" width="7.44140625" style="67" customWidth="1"/>
    <col min="5134" max="5134" width="8.33203125" style="67" customWidth="1"/>
    <col min="5135" max="5135" width="8.88671875" style="67" customWidth="1"/>
    <col min="5136" max="5136" width="8.109375" style="67" customWidth="1"/>
    <col min="5137" max="5137" width="9.109375" style="67" customWidth="1"/>
    <col min="5138" max="5138" width="8" style="67" customWidth="1"/>
    <col min="5139" max="5139" width="8.44140625" style="67" customWidth="1"/>
    <col min="5140" max="5376" width="9.109375" style="67"/>
    <col min="5377" max="5377" width="3" style="67" customWidth="1"/>
    <col min="5378" max="5378" width="12" style="67" customWidth="1"/>
    <col min="5379" max="5379" width="11.44140625" style="67" customWidth="1"/>
    <col min="5380" max="5380" width="6.6640625" style="67" customWidth="1"/>
    <col min="5381" max="5381" width="6.88671875" style="67" customWidth="1"/>
    <col min="5382" max="5382" width="7.109375" style="67" customWidth="1"/>
    <col min="5383" max="5383" width="6.88671875" style="67" customWidth="1"/>
    <col min="5384" max="5386" width="7" style="67" customWidth="1"/>
    <col min="5387" max="5387" width="6.88671875" style="67" customWidth="1"/>
    <col min="5388" max="5388" width="7.88671875" style="67" customWidth="1"/>
    <col min="5389" max="5389" width="7.44140625" style="67" customWidth="1"/>
    <col min="5390" max="5390" width="8.33203125" style="67" customWidth="1"/>
    <col min="5391" max="5391" width="8.88671875" style="67" customWidth="1"/>
    <col min="5392" max="5392" width="8.109375" style="67" customWidth="1"/>
    <col min="5393" max="5393" width="9.109375" style="67" customWidth="1"/>
    <col min="5394" max="5394" width="8" style="67" customWidth="1"/>
    <col min="5395" max="5395" width="8.44140625" style="67" customWidth="1"/>
    <col min="5396" max="5632" width="9.109375" style="67"/>
    <col min="5633" max="5633" width="3" style="67" customWidth="1"/>
    <col min="5634" max="5634" width="12" style="67" customWidth="1"/>
    <col min="5635" max="5635" width="11.44140625" style="67" customWidth="1"/>
    <col min="5636" max="5636" width="6.6640625" style="67" customWidth="1"/>
    <col min="5637" max="5637" width="6.88671875" style="67" customWidth="1"/>
    <col min="5638" max="5638" width="7.109375" style="67" customWidth="1"/>
    <col min="5639" max="5639" width="6.88671875" style="67" customWidth="1"/>
    <col min="5640" max="5642" width="7" style="67" customWidth="1"/>
    <col min="5643" max="5643" width="6.88671875" style="67" customWidth="1"/>
    <col min="5644" max="5644" width="7.88671875" style="67" customWidth="1"/>
    <col min="5645" max="5645" width="7.44140625" style="67" customWidth="1"/>
    <col min="5646" max="5646" width="8.33203125" style="67" customWidth="1"/>
    <col min="5647" max="5647" width="8.88671875" style="67" customWidth="1"/>
    <col min="5648" max="5648" width="8.109375" style="67" customWidth="1"/>
    <col min="5649" max="5649" width="9.109375" style="67" customWidth="1"/>
    <col min="5650" max="5650" width="8" style="67" customWidth="1"/>
    <col min="5651" max="5651" width="8.44140625" style="67" customWidth="1"/>
    <col min="5652" max="5888" width="9.109375" style="67"/>
    <col min="5889" max="5889" width="3" style="67" customWidth="1"/>
    <col min="5890" max="5890" width="12" style="67" customWidth="1"/>
    <col min="5891" max="5891" width="11.44140625" style="67" customWidth="1"/>
    <col min="5892" max="5892" width="6.6640625" style="67" customWidth="1"/>
    <col min="5893" max="5893" width="6.88671875" style="67" customWidth="1"/>
    <col min="5894" max="5894" width="7.109375" style="67" customWidth="1"/>
    <col min="5895" max="5895" width="6.88671875" style="67" customWidth="1"/>
    <col min="5896" max="5898" width="7" style="67" customWidth="1"/>
    <col min="5899" max="5899" width="6.88671875" style="67" customWidth="1"/>
    <col min="5900" max="5900" width="7.88671875" style="67" customWidth="1"/>
    <col min="5901" max="5901" width="7.44140625" style="67" customWidth="1"/>
    <col min="5902" max="5902" width="8.33203125" style="67" customWidth="1"/>
    <col min="5903" max="5903" width="8.88671875" style="67" customWidth="1"/>
    <col min="5904" max="5904" width="8.109375" style="67" customWidth="1"/>
    <col min="5905" max="5905" width="9.109375" style="67" customWidth="1"/>
    <col min="5906" max="5906" width="8" style="67" customWidth="1"/>
    <col min="5907" max="5907" width="8.44140625" style="67" customWidth="1"/>
    <col min="5908" max="6144" width="9.109375" style="67"/>
    <col min="6145" max="6145" width="3" style="67" customWidth="1"/>
    <col min="6146" max="6146" width="12" style="67" customWidth="1"/>
    <col min="6147" max="6147" width="11.44140625" style="67" customWidth="1"/>
    <col min="6148" max="6148" width="6.6640625" style="67" customWidth="1"/>
    <col min="6149" max="6149" width="6.88671875" style="67" customWidth="1"/>
    <col min="6150" max="6150" width="7.109375" style="67" customWidth="1"/>
    <col min="6151" max="6151" width="6.88671875" style="67" customWidth="1"/>
    <col min="6152" max="6154" width="7" style="67" customWidth="1"/>
    <col min="6155" max="6155" width="6.88671875" style="67" customWidth="1"/>
    <col min="6156" max="6156" width="7.88671875" style="67" customWidth="1"/>
    <col min="6157" max="6157" width="7.44140625" style="67" customWidth="1"/>
    <col min="6158" max="6158" width="8.33203125" style="67" customWidth="1"/>
    <col min="6159" max="6159" width="8.88671875" style="67" customWidth="1"/>
    <col min="6160" max="6160" width="8.109375" style="67" customWidth="1"/>
    <col min="6161" max="6161" width="9.109375" style="67" customWidth="1"/>
    <col min="6162" max="6162" width="8" style="67" customWidth="1"/>
    <col min="6163" max="6163" width="8.44140625" style="67" customWidth="1"/>
    <col min="6164" max="6400" width="9.109375" style="67"/>
    <col min="6401" max="6401" width="3" style="67" customWidth="1"/>
    <col min="6402" max="6402" width="12" style="67" customWidth="1"/>
    <col min="6403" max="6403" width="11.44140625" style="67" customWidth="1"/>
    <col min="6404" max="6404" width="6.6640625" style="67" customWidth="1"/>
    <col min="6405" max="6405" width="6.88671875" style="67" customWidth="1"/>
    <col min="6406" max="6406" width="7.109375" style="67" customWidth="1"/>
    <col min="6407" max="6407" width="6.88671875" style="67" customWidth="1"/>
    <col min="6408" max="6410" width="7" style="67" customWidth="1"/>
    <col min="6411" max="6411" width="6.88671875" style="67" customWidth="1"/>
    <col min="6412" max="6412" width="7.88671875" style="67" customWidth="1"/>
    <col min="6413" max="6413" width="7.44140625" style="67" customWidth="1"/>
    <col min="6414" max="6414" width="8.33203125" style="67" customWidth="1"/>
    <col min="6415" max="6415" width="8.88671875" style="67" customWidth="1"/>
    <col min="6416" max="6416" width="8.109375" style="67" customWidth="1"/>
    <col min="6417" max="6417" width="9.109375" style="67" customWidth="1"/>
    <col min="6418" max="6418" width="8" style="67" customWidth="1"/>
    <col min="6419" max="6419" width="8.44140625" style="67" customWidth="1"/>
    <col min="6420" max="6656" width="9.109375" style="67"/>
    <col min="6657" max="6657" width="3" style="67" customWidth="1"/>
    <col min="6658" max="6658" width="12" style="67" customWidth="1"/>
    <col min="6659" max="6659" width="11.44140625" style="67" customWidth="1"/>
    <col min="6660" max="6660" width="6.6640625" style="67" customWidth="1"/>
    <col min="6661" max="6661" width="6.88671875" style="67" customWidth="1"/>
    <col min="6662" max="6662" width="7.109375" style="67" customWidth="1"/>
    <col min="6663" max="6663" width="6.88671875" style="67" customWidth="1"/>
    <col min="6664" max="6666" width="7" style="67" customWidth="1"/>
    <col min="6667" max="6667" width="6.88671875" style="67" customWidth="1"/>
    <col min="6668" max="6668" width="7.88671875" style="67" customWidth="1"/>
    <col min="6669" max="6669" width="7.44140625" style="67" customWidth="1"/>
    <col min="6670" max="6670" width="8.33203125" style="67" customWidth="1"/>
    <col min="6671" max="6671" width="8.88671875" style="67" customWidth="1"/>
    <col min="6672" max="6672" width="8.109375" style="67" customWidth="1"/>
    <col min="6673" max="6673" width="9.109375" style="67" customWidth="1"/>
    <col min="6674" max="6674" width="8" style="67" customWidth="1"/>
    <col min="6675" max="6675" width="8.44140625" style="67" customWidth="1"/>
    <col min="6676" max="6912" width="9.109375" style="67"/>
    <col min="6913" max="6913" width="3" style="67" customWidth="1"/>
    <col min="6914" max="6914" width="12" style="67" customWidth="1"/>
    <col min="6915" max="6915" width="11.44140625" style="67" customWidth="1"/>
    <col min="6916" max="6916" width="6.6640625" style="67" customWidth="1"/>
    <col min="6917" max="6917" width="6.88671875" style="67" customWidth="1"/>
    <col min="6918" max="6918" width="7.109375" style="67" customWidth="1"/>
    <col min="6919" max="6919" width="6.88671875" style="67" customWidth="1"/>
    <col min="6920" max="6922" width="7" style="67" customWidth="1"/>
    <col min="6923" max="6923" width="6.88671875" style="67" customWidth="1"/>
    <col min="6924" max="6924" width="7.88671875" style="67" customWidth="1"/>
    <col min="6925" max="6925" width="7.44140625" style="67" customWidth="1"/>
    <col min="6926" max="6926" width="8.33203125" style="67" customWidth="1"/>
    <col min="6927" max="6927" width="8.88671875" style="67" customWidth="1"/>
    <col min="6928" max="6928" width="8.109375" style="67" customWidth="1"/>
    <col min="6929" max="6929" width="9.109375" style="67" customWidth="1"/>
    <col min="6930" max="6930" width="8" style="67" customWidth="1"/>
    <col min="6931" max="6931" width="8.44140625" style="67" customWidth="1"/>
    <col min="6932" max="7168" width="9.109375" style="67"/>
    <col min="7169" max="7169" width="3" style="67" customWidth="1"/>
    <col min="7170" max="7170" width="12" style="67" customWidth="1"/>
    <col min="7171" max="7171" width="11.44140625" style="67" customWidth="1"/>
    <col min="7172" max="7172" width="6.6640625" style="67" customWidth="1"/>
    <col min="7173" max="7173" width="6.88671875" style="67" customWidth="1"/>
    <col min="7174" max="7174" width="7.109375" style="67" customWidth="1"/>
    <col min="7175" max="7175" width="6.88671875" style="67" customWidth="1"/>
    <col min="7176" max="7178" width="7" style="67" customWidth="1"/>
    <col min="7179" max="7179" width="6.88671875" style="67" customWidth="1"/>
    <col min="7180" max="7180" width="7.88671875" style="67" customWidth="1"/>
    <col min="7181" max="7181" width="7.44140625" style="67" customWidth="1"/>
    <col min="7182" max="7182" width="8.33203125" style="67" customWidth="1"/>
    <col min="7183" max="7183" width="8.88671875" style="67" customWidth="1"/>
    <col min="7184" max="7184" width="8.109375" style="67" customWidth="1"/>
    <col min="7185" max="7185" width="9.109375" style="67" customWidth="1"/>
    <col min="7186" max="7186" width="8" style="67" customWidth="1"/>
    <col min="7187" max="7187" width="8.44140625" style="67" customWidth="1"/>
    <col min="7188" max="7424" width="9.109375" style="67"/>
    <col min="7425" max="7425" width="3" style="67" customWidth="1"/>
    <col min="7426" max="7426" width="12" style="67" customWidth="1"/>
    <col min="7427" max="7427" width="11.44140625" style="67" customWidth="1"/>
    <col min="7428" max="7428" width="6.6640625" style="67" customWidth="1"/>
    <col min="7429" max="7429" width="6.88671875" style="67" customWidth="1"/>
    <col min="7430" max="7430" width="7.109375" style="67" customWidth="1"/>
    <col min="7431" max="7431" width="6.88671875" style="67" customWidth="1"/>
    <col min="7432" max="7434" width="7" style="67" customWidth="1"/>
    <col min="7435" max="7435" width="6.88671875" style="67" customWidth="1"/>
    <col min="7436" max="7436" width="7.88671875" style="67" customWidth="1"/>
    <col min="7437" max="7437" width="7.44140625" style="67" customWidth="1"/>
    <col min="7438" max="7438" width="8.33203125" style="67" customWidth="1"/>
    <col min="7439" max="7439" width="8.88671875" style="67" customWidth="1"/>
    <col min="7440" max="7440" width="8.109375" style="67" customWidth="1"/>
    <col min="7441" max="7441" width="9.109375" style="67" customWidth="1"/>
    <col min="7442" max="7442" width="8" style="67" customWidth="1"/>
    <col min="7443" max="7443" width="8.44140625" style="67" customWidth="1"/>
    <col min="7444" max="7680" width="9.109375" style="67"/>
    <col min="7681" max="7681" width="3" style="67" customWidth="1"/>
    <col min="7682" max="7682" width="12" style="67" customWidth="1"/>
    <col min="7683" max="7683" width="11.44140625" style="67" customWidth="1"/>
    <col min="7684" max="7684" width="6.6640625" style="67" customWidth="1"/>
    <col min="7685" max="7685" width="6.88671875" style="67" customWidth="1"/>
    <col min="7686" max="7686" width="7.109375" style="67" customWidth="1"/>
    <col min="7687" max="7687" width="6.88671875" style="67" customWidth="1"/>
    <col min="7688" max="7690" width="7" style="67" customWidth="1"/>
    <col min="7691" max="7691" width="6.88671875" style="67" customWidth="1"/>
    <col min="7692" max="7692" width="7.88671875" style="67" customWidth="1"/>
    <col min="7693" max="7693" width="7.44140625" style="67" customWidth="1"/>
    <col min="7694" max="7694" width="8.33203125" style="67" customWidth="1"/>
    <col min="7695" max="7695" width="8.88671875" style="67" customWidth="1"/>
    <col min="7696" max="7696" width="8.109375" style="67" customWidth="1"/>
    <col min="7697" max="7697" width="9.109375" style="67" customWidth="1"/>
    <col min="7698" max="7698" width="8" style="67" customWidth="1"/>
    <col min="7699" max="7699" width="8.44140625" style="67" customWidth="1"/>
    <col min="7700" max="7936" width="9.109375" style="67"/>
    <col min="7937" max="7937" width="3" style="67" customWidth="1"/>
    <col min="7938" max="7938" width="12" style="67" customWidth="1"/>
    <col min="7939" max="7939" width="11.44140625" style="67" customWidth="1"/>
    <col min="7940" max="7940" width="6.6640625" style="67" customWidth="1"/>
    <col min="7941" max="7941" width="6.88671875" style="67" customWidth="1"/>
    <col min="7942" max="7942" width="7.109375" style="67" customWidth="1"/>
    <col min="7943" max="7943" width="6.88671875" style="67" customWidth="1"/>
    <col min="7944" max="7946" width="7" style="67" customWidth="1"/>
    <col min="7947" max="7947" width="6.88671875" style="67" customWidth="1"/>
    <col min="7948" max="7948" width="7.88671875" style="67" customWidth="1"/>
    <col min="7949" max="7949" width="7.44140625" style="67" customWidth="1"/>
    <col min="7950" max="7950" width="8.33203125" style="67" customWidth="1"/>
    <col min="7951" max="7951" width="8.88671875" style="67" customWidth="1"/>
    <col min="7952" max="7952" width="8.109375" style="67" customWidth="1"/>
    <col min="7953" max="7953" width="9.109375" style="67" customWidth="1"/>
    <col min="7954" max="7954" width="8" style="67" customWidth="1"/>
    <col min="7955" max="7955" width="8.44140625" style="67" customWidth="1"/>
    <col min="7956" max="8192" width="9.109375" style="67"/>
    <col min="8193" max="8193" width="3" style="67" customWidth="1"/>
    <col min="8194" max="8194" width="12" style="67" customWidth="1"/>
    <col min="8195" max="8195" width="11.44140625" style="67" customWidth="1"/>
    <col min="8196" max="8196" width="6.6640625" style="67" customWidth="1"/>
    <col min="8197" max="8197" width="6.88671875" style="67" customWidth="1"/>
    <col min="8198" max="8198" width="7.109375" style="67" customWidth="1"/>
    <col min="8199" max="8199" width="6.88671875" style="67" customWidth="1"/>
    <col min="8200" max="8202" width="7" style="67" customWidth="1"/>
    <col min="8203" max="8203" width="6.88671875" style="67" customWidth="1"/>
    <col min="8204" max="8204" width="7.88671875" style="67" customWidth="1"/>
    <col min="8205" max="8205" width="7.44140625" style="67" customWidth="1"/>
    <col min="8206" max="8206" width="8.33203125" style="67" customWidth="1"/>
    <col min="8207" max="8207" width="8.88671875" style="67" customWidth="1"/>
    <col min="8208" max="8208" width="8.109375" style="67" customWidth="1"/>
    <col min="8209" max="8209" width="9.109375" style="67" customWidth="1"/>
    <col min="8210" max="8210" width="8" style="67" customWidth="1"/>
    <col min="8211" max="8211" width="8.44140625" style="67" customWidth="1"/>
    <col min="8212" max="8448" width="9.109375" style="67"/>
    <col min="8449" max="8449" width="3" style="67" customWidth="1"/>
    <col min="8450" max="8450" width="12" style="67" customWidth="1"/>
    <col min="8451" max="8451" width="11.44140625" style="67" customWidth="1"/>
    <col min="8452" max="8452" width="6.6640625" style="67" customWidth="1"/>
    <col min="8453" max="8453" width="6.88671875" style="67" customWidth="1"/>
    <col min="8454" max="8454" width="7.109375" style="67" customWidth="1"/>
    <col min="8455" max="8455" width="6.88671875" style="67" customWidth="1"/>
    <col min="8456" max="8458" width="7" style="67" customWidth="1"/>
    <col min="8459" max="8459" width="6.88671875" style="67" customWidth="1"/>
    <col min="8460" max="8460" width="7.88671875" style="67" customWidth="1"/>
    <col min="8461" max="8461" width="7.44140625" style="67" customWidth="1"/>
    <col min="8462" max="8462" width="8.33203125" style="67" customWidth="1"/>
    <col min="8463" max="8463" width="8.88671875" style="67" customWidth="1"/>
    <col min="8464" max="8464" width="8.109375" style="67" customWidth="1"/>
    <col min="8465" max="8465" width="9.109375" style="67" customWidth="1"/>
    <col min="8466" max="8466" width="8" style="67" customWidth="1"/>
    <col min="8467" max="8467" width="8.44140625" style="67" customWidth="1"/>
    <col min="8468" max="8704" width="9.109375" style="67"/>
    <col min="8705" max="8705" width="3" style="67" customWidth="1"/>
    <col min="8706" max="8706" width="12" style="67" customWidth="1"/>
    <col min="8707" max="8707" width="11.44140625" style="67" customWidth="1"/>
    <col min="8708" max="8708" width="6.6640625" style="67" customWidth="1"/>
    <col min="8709" max="8709" width="6.88671875" style="67" customWidth="1"/>
    <col min="8710" max="8710" width="7.109375" style="67" customWidth="1"/>
    <col min="8711" max="8711" width="6.88671875" style="67" customWidth="1"/>
    <col min="8712" max="8714" width="7" style="67" customWidth="1"/>
    <col min="8715" max="8715" width="6.88671875" style="67" customWidth="1"/>
    <col min="8716" max="8716" width="7.88671875" style="67" customWidth="1"/>
    <col min="8717" max="8717" width="7.44140625" style="67" customWidth="1"/>
    <col min="8718" max="8718" width="8.33203125" style="67" customWidth="1"/>
    <col min="8719" max="8719" width="8.88671875" style="67" customWidth="1"/>
    <col min="8720" max="8720" width="8.109375" style="67" customWidth="1"/>
    <col min="8721" max="8721" width="9.109375" style="67" customWidth="1"/>
    <col min="8722" max="8722" width="8" style="67" customWidth="1"/>
    <col min="8723" max="8723" width="8.44140625" style="67" customWidth="1"/>
    <col min="8724" max="8960" width="9.109375" style="67"/>
    <col min="8961" max="8961" width="3" style="67" customWidth="1"/>
    <col min="8962" max="8962" width="12" style="67" customWidth="1"/>
    <col min="8963" max="8963" width="11.44140625" style="67" customWidth="1"/>
    <col min="8964" max="8964" width="6.6640625" style="67" customWidth="1"/>
    <col min="8965" max="8965" width="6.88671875" style="67" customWidth="1"/>
    <col min="8966" max="8966" width="7.109375" style="67" customWidth="1"/>
    <col min="8967" max="8967" width="6.88671875" style="67" customWidth="1"/>
    <col min="8968" max="8970" width="7" style="67" customWidth="1"/>
    <col min="8971" max="8971" width="6.88671875" style="67" customWidth="1"/>
    <col min="8972" max="8972" width="7.88671875" style="67" customWidth="1"/>
    <col min="8973" max="8973" width="7.44140625" style="67" customWidth="1"/>
    <col min="8974" max="8974" width="8.33203125" style="67" customWidth="1"/>
    <col min="8975" max="8975" width="8.88671875" style="67" customWidth="1"/>
    <col min="8976" max="8976" width="8.109375" style="67" customWidth="1"/>
    <col min="8977" max="8977" width="9.109375" style="67" customWidth="1"/>
    <col min="8978" max="8978" width="8" style="67" customWidth="1"/>
    <col min="8979" max="8979" width="8.44140625" style="67" customWidth="1"/>
    <col min="8980" max="9216" width="9.109375" style="67"/>
    <col min="9217" max="9217" width="3" style="67" customWidth="1"/>
    <col min="9218" max="9218" width="12" style="67" customWidth="1"/>
    <col min="9219" max="9219" width="11.44140625" style="67" customWidth="1"/>
    <col min="9220" max="9220" width="6.6640625" style="67" customWidth="1"/>
    <col min="9221" max="9221" width="6.88671875" style="67" customWidth="1"/>
    <col min="9222" max="9222" width="7.109375" style="67" customWidth="1"/>
    <col min="9223" max="9223" width="6.88671875" style="67" customWidth="1"/>
    <col min="9224" max="9226" width="7" style="67" customWidth="1"/>
    <col min="9227" max="9227" width="6.88671875" style="67" customWidth="1"/>
    <col min="9228" max="9228" width="7.88671875" style="67" customWidth="1"/>
    <col min="9229" max="9229" width="7.44140625" style="67" customWidth="1"/>
    <col min="9230" max="9230" width="8.33203125" style="67" customWidth="1"/>
    <col min="9231" max="9231" width="8.88671875" style="67" customWidth="1"/>
    <col min="9232" max="9232" width="8.109375" style="67" customWidth="1"/>
    <col min="9233" max="9233" width="9.109375" style="67" customWidth="1"/>
    <col min="9234" max="9234" width="8" style="67" customWidth="1"/>
    <col min="9235" max="9235" width="8.44140625" style="67" customWidth="1"/>
    <col min="9236" max="9472" width="9.109375" style="67"/>
    <col min="9473" max="9473" width="3" style="67" customWidth="1"/>
    <col min="9474" max="9474" width="12" style="67" customWidth="1"/>
    <col min="9475" max="9475" width="11.44140625" style="67" customWidth="1"/>
    <col min="9476" max="9476" width="6.6640625" style="67" customWidth="1"/>
    <col min="9477" max="9477" width="6.88671875" style="67" customWidth="1"/>
    <col min="9478" max="9478" width="7.109375" style="67" customWidth="1"/>
    <col min="9479" max="9479" width="6.88671875" style="67" customWidth="1"/>
    <col min="9480" max="9482" width="7" style="67" customWidth="1"/>
    <col min="9483" max="9483" width="6.88671875" style="67" customWidth="1"/>
    <col min="9484" max="9484" width="7.88671875" style="67" customWidth="1"/>
    <col min="9485" max="9485" width="7.44140625" style="67" customWidth="1"/>
    <col min="9486" max="9486" width="8.33203125" style="67" customWidth="1"/>
    <col min="9487" max="9487" width="8.88671875" style="67" customWidth="1"/>
    <col min="9488" max="9488" width="8.109375" style="67" customWidth="1"/>
    <col min="9489" max="9489" width="9.109375" style="67" customWidth="1"/>
    <col min="9490" max="9490" width="8" style="67" customWidth="1"/>
    <col min="9491" max="9491" width="8.44140625" style="67" customWidth="1"/>
    <col min="9492" max="9728" width="9.109375" style="67"/>
    <col min="9729" max="9729" width="3" style="67" customWidth="1"/>
    <col min="9730" max="9730" width="12" style="67" customWidth="1"/>
    <col min="9731" max="9731" width="11.44140625" style="67" customWidth="1"/>
    <col min="9732" max="9732" width="6.6640625" style="67" customWidth="1"/>
    <col min="9733" max="9733" width="6.88671875" style="67" customWidth="1"/>
    <col min="9734" max="9734" width="7.109375" style="67" customWidth="1"/>
    <col min="9735" max="9735" width="6.88671875" style="67" customWidth="1"/>
    <col min="9736" max="9738" width="7" style="67" customWidth="1"/>
    <col min="9739" max="9739" width="6.88671875" style="67" customWidth="1"/>
    <col min="9740" max="9740" width="7.88671875" style="67" customWidth="1"/>
    <col min="9741" max="9741" width="7.44140625" style="67" customWidth="1"/>
    <col min="9742" max="9742" width="8.33203125" style="67" customWidth="1"/>
    <col min="9743" max="9743" width="8.88671875" style="67" customWidth="1"/>
    <col min="9744" max="9744" width="8.109375" style="67" customWidth="1"/>
    <col min="9745" max="9745" width="9.109375" style="67" customWidth="1"/>
    <col min="9746" max="9746" width="8" style="67" customWidth="1"/>
    <col min="9747" max="9747" width="8.44140625" style="67" customWidth="1"/>
    <col min="9748" max="9984" width="9.109375" style="67"/>
    <col min="9985" max="9985" width="3" style="67" customWidth="1"/>
    <col min="9986" max="9986" width="12" style="67" customWidth="1"/>
    <col min="9987" max="9987" width="11.44140625" style="67" customWidth="1"/>
    <col min="9988" max="9988" width="6.6640625" style="67" customWidth="1"/>
    <col min="9989" max="9989" width="6.88671875" style="67" customWidth="1"/>
    <col min="9990" max="9990" width="7.109375" style="67" customWidth="1"/>
    <col min="9991" max="9991" width="6.88671875" style="67" customWidth="1"/>
    <col min="9992" max="9994" width="7" style="67" customWidth="1"/>
    <col min="9995" max="9995" width="6.88671875" style="67" customWidth="1"/>
    <col min="9996" max="9996" width="7.88671875" style="67" customWidth="1"/>
    <col min="9997" max="9997" width="7.44140625" style="67" customWidth="1"/>
    <col min="9998" max="9998" width="8.33203125" style="67" customWidth="1"/>
    <col min="9999" max="9999" width="8.88671875" style="67" customWidth="1"/>
    <col min="10000" max="10000" width="8.109375" style="67" customWidth="1"/>
    <col min="10001" max="10001" width="9.109375" style="67" customWidth="1"/>
    <col min="10002" max="10002" width="8" style="67" customWidth="1"/>
    <col min="10003" max="10003" width="8.44140625" style="67" customWidth="1"/>
    <col min="10004" max="10240" width="9.109375" style="67"/>
    <col min="10241" max="10241" width="3" style="67" customWidth="1"/>
    <col min="10242" max="10242" width="12" style="67" customWidth="1"/>
    <col min="10243" max="10243" width="11.44140625" style="67" customWidth="1"/>
    <col min="10244" max="10244" width="6.6640625" style="67" customWidth="1"/>
    <col min="10245" max="10245" width="6.88671875" style="67" customWidth="1"/>
    <col min="10246" max="10246" width="7.109375" style="67" customWidth="1"/>
    <col min="10247" max="10247" width="6.88671875" style="67" customWidth="1"/>
    <col min="10248" max="10250" width="7" style="67" customWidth="1"/>
    <col min="10251" max="10251" width="6.88671875" style="67" customWidth="1"/>
    <col min="10252" max="10252" width="7.88671875" style="67" customWidth="1"/>
    <col min="10253" max="10253" width="7.44140625" style="67" customWidth="1"/>
    <col min="10254" max="10254" width="8.33203125" style="67" customWidth="1"/>
    <col min="10255" max="10255" width="8.88671875" style="67" customWidth="1"/>
    <col min="10256" max="10256" width="8.109375" style="67" customWidth="1"/>
    <col min="10257" max="10257" width="9.109375" style="67" customWidth="1"/>
    <col min="10258" max="10258" width="8" style="67" customWidth="1"/>
    <col min="10259" max="10259" width="8.44140625" style="67" customWidth="1"/>
    <col min="10260" max="10496" width="9.109375" style="67"/>
    <col min="10497" max="10497" width="3" style="67" customWidth="1"/>
    <col min="10498" max="10498" width="12" style="67" customWidth="1"/>
    <col min="10499" max="10499" width="11.44140625" style="67" customWidth="1"/>
    <col min="10500" max="10500" width="6.6640625" style="67" customWidth="1"/>
    <col min="10501" max="10501" width="6.88671875" style="67" customWidth="1"/>
    <col min="10502" max="10502" width="7.109375" style="67" customWidth="1"/>
    <col min="10503" max="10503" width="6.88671875" style="67" customWidth="1"/>
    <col min="10504" max="10506" width="7" style="67" customWidth="1"/>
    <col min="10507" max="10507" width="6.88671875" style="67" customWidth="1"/>
    <col min="10508" max="10508" width="7.88671875" style="67" customWidth="1"/>
    <col min="10509" max="10509" width="7.44140625" style="67" customWidth="1"/>
    <col min="10510" max="10510" width="8.33203125" style="67" customWidth="1"/>
    <col min="10511" max="10511" width="8.88671875" style="67" customWidth="1"/>
    <col min="10512" max="10512" width="8.109375" style="67" customWidth="1"/>
    <col min="10513" max="10513" width="9.109375" style="67" customWidth="1"/>
    <col min="10514" max="10514" width="8" style="67" customWidth="1"/>
    <col min="10515" max="10515" width="8.44140625" style="67" customWidth="1"/>
    <col min="10516" max="10752" width="9.109375" style="67"/>
    <col min="10753" max="10753" width="3" style="67" customWidth="1"/>
    <col min="10754" max="10754" width="12" style="67" customWidth="1"/>
    <col min="10755" max="10755" width="11.44140625" style="67" customWidth="1"/>
    <col min="10756" max="10756" width="6.6640625" style="67" customWidth="1"/>
    <col min="10757" max="10757" width="6.88671875" style="67" customWidth="1"/>
    <col min="10758" max="10758" width="7.109375" style="67" customWidth="1"/>
    <col min="10759" max="10759" width="6.88671875" style="67" customWidth="1"/>
    <col min="10760" max="10762" width="7" style="67" customWidth="1"/>
    <col min="10763" max="10763" width="6.88671875" style="67" customWidth="1"/>
    <col min="10764" max="10764" width="7.88671875" style="67" customWidth="1"/>
    <col min="10765" max="10765" width="7.44140625" style="67" customWidth="1"/>
    <col min="10766" max="10766" width="8.33203125" style="67" customWidth="1"/>
    <col min="10767" max="10767" width="8.88671875" style="67" customWidth="1"/>
    <col min="10768" max="10768" width="8.109375" style="67" customWidth="1"/>
    <col min="10769" max="10769" width="9.109375" style="67" customWidth="1"/>
    <col min="10770" max="10770" width="8" style="67" customWidth="1"/>
    <col min="10771" max="10771" width="8.44140625" style="67" customWidth="1"/>
    <col min="10772" max="11008" width="9.109375" style="67"/>
    <col min="11009" max="11009" width="3" style="67" customWidth="1"/>
    <col min="11010" max="11010" width="12" style="67" customWidth="1"/>
    <col min="11011" max="11011" width="11.44140625" style="67" customWidth="1"/>
    <col min="11012" max="11012" width="6.6640625" style="67" customWidth="1"/>
    <col min="11013" max="11013" width="6.88671875" style="67" customWidth="1"/>
    <col min="11014" max="11014" width="7.109375" style="67" customWidth="1"/>
    <col min="11015" max="11015" width="6.88671875" style="67" customWidth="1"/>
    <col min="11016" max="11018" width="7" style="67" customWidth="1"/>
    <col min="11019" max="11019" width="6.88671875" style="67" customWidth="1"/>
    <col min="11020" max="11020" width="7.88671875" style="67" customWidth="1"/>
    <col min="11021" max="11021" width="7.44140625" style="67" customWidth="1"/>
    <col min="11022" max="11022" width="8.33203125" style="67" customWidth="1"/>
    <col min="11023" max="11023" width="8.88671875" style="67" customWidth="1"/>
    <col min="11024" max="11024" width="8.109375" style="67" customWidth="1"/>
    <col min="11025" max="11025" width="9.109375" style="67" customWidth="1"/>
    <col min="11026" max="11026" width="8" style="67" customWidth="1"/>
    <col min="11027" max="11027" width="8.44140625" style="67" customWidth="1"/>
    <col min="11028" max="11264" width="9.109375" style="67"/>
    <col min="11265" max="11265" width="3" style="67" customWidth="1"/>
    <col min="11266" max="11266" width="12" style="67" customWidth="1"/>
    <col min="11267" max="11267" width="11.44140625" style="67" customWidth="1"/>
    <col min="11268" max="11268" width="6.6640625" style="67" customWidth="1"/>
    <col min="11269" max="11269" width="6.88671875" style="67" customWidth="1"/>
    <col min="11270" max="11270" width="7.109375" style="67" customWidth="1"/>
    <col min="11271" max="11271" width="6.88671875" style="67" customWidth="1"/>
    <col min="11272" max="11274" width="7" style="67" customWidth="1"/>
    <col min="11275" max="11275" width="6.88671875" style="67" customWidth="1"/>
    <col min="11276" max="11276" width="7.88671875" style="67" customWidth="1"/>
    <col min="11277" max="11277" width="7.44140625" style="67" customWidth="1"/>
    <col min="11278" max="11278" width="8.33203125" style="67" customWidth="1"/>
    <col min="11279" max="11279" width="8.88671875" style="67" customWidth="1"/>
    <col min="11280" max="11280" width="8.109375" style="67" customWidth="1"/>
    <col min="11281" max="11281" width="9.109375" style="67" customWidth="1"/>
    <col min="11282" max="11282" width="8" style="67" customWidth="1"/>
    <col min="11283" max="11283" width="8.44140625" style="67" customWidth="1"/>
    <col min="11284" max="11520" width="9.109375" style="67"/>
    <col min="11521" max="11521" width="3" style="67" customWidth="1"/>
    <col min="11522" max="11522" width="12" style="67" customWidth="1"/>
    <col min="11523" max="11523" width="11.44140625" style="67" customWidth="1"/>
    <col min="11524" max="11524" width="6.6640625" style="67" customWidth="1"/>
    <col min="11525" max="11525" width="6.88671875" style="67" customWidth="1"/>
    <col min="11526" max="11526" width="7.109375" style="67" customWidth="1"/>
    <col min="11527" max="11527" width="6.88671875" style="67" customWidth="1"/>
    <col min="11528" max="11530" width="7" style="67" customWidth="1"/>
    <col min="11531" max="11531" width="6.88671875" style="67" customWidth="1"/>
    <col min="11532" max="11532" width="7.88671875" style="67" customWidth="1"/>
    <col min="11533" max="11533" width="7.44140625" style="67" customWidth="1"/>
    <col min="11534" max="11534" width="8.33203125" style="67" customWidth="1"/>
    <col min="11535" max="11535" width="8.88671875" style="67" customWidth="1"/>
    <col min="11536" max="11536" width="8.109375" style="67" customWidth="1"/>
    <col min="11537" max="11537" width="9.109375" style="67" customWidth="1"/>
    <col min="11538" max="11538" width="8" style="67" customWidth="1"/>
    <col min="11539" max="11539" width="8.44140625" style="67" customWidth="1"/>
    <col min="11540" max="11776" width="9.109375" style="67"/>
    <col min="11777" max="11777" width="3" style="67" customWidth="1"/>
    <col min="11778" max="11778" width="12" style="67" customWidth="1"/>
    <col min="11779" max="11779" width="11.44140625" style="67" customWidth="1"/>
    <col min="11780" max="11780" width="6.6640625" style="67" customWidth="1"/>
    <col min="11781" max="11781" width="6.88671875" style="67" customWidth="1"/>
    <col min="11782" max="11782" width="7.109375" style="67" customWidth="1"/>
    <col min="11783" max="11783" width="6.88671875" style="67" customWidth="1"/>
    <col min="11784" max="11786" width="7" style="67" customWidth="1"/>
    <col min="11787" max="11787" width="6.88671875" style="67" customWidth="1"/>
    <col min="11788" max="11788" width="7.88671875" style="67" customWidth="1"/>
    <col min="11789" max="11789" width="7.44140625" style="67" customWidth="1"/>
    <col min="11790" max="11790" width="8.33203125" style="67" customWidth="1"/>
    <col min="11791" max="11791" width="8.88671875" style="67" customWidth="1"/>
    <col min="11792" max="11792" width="8.109375" style="67" customWidth="1"/>
    <col min="11793" max="11793" width="9.109375" style="67" customWidth="1"/>
    <col min="11794" max="11794" width="8" style="67" customWidth="1"/>
    <col min="11795" max="11795" width="8.44140625" style="67" customWidth="1"/>
    <col min="11796" max="12032" width="9.109375" style="67"/>
    <col min="12033" max="12033" width="3" style="67" customWidth="1"/>
    <col min="12034" max="12034" width="12" style="67" customWidth="1"/>
    <col min="12035" max="12035" width="11.44140625" style="67" customWidth="1"/>
    <col min="12036" max="12036" width="6.6640625" style="67" customWidth="1"/>
    <col min="12037" max="12037" width="6.88671875" style="67" customWidth="1"/>
    <col min="12038" max="12038" width="7.109375" style="67" customWidth="1"/>
    <col min="12039" max="12039" width="6.88671875" style="67" customWidth="1"/>
    <col min="12040" max="12042" width="7" style="67" customWidth="1"/>
    <col min="12043" max="12043" width="6.88671875" style="67" customWidth="1"/>
    <col min="12044" max="12044" width="7.88671875" style="67" customWidth="1"/>
    <col min="12045" max="12045" width="7.44140625" style="67" customWidth="1"/>
    <col min="12046" max="12046" width="8.33203125" style="67" customWidth="1"/>
    <col min="12047" max="12047" width="8.88671875" style="67" customWidth="1"/>
    <col min="12048" max="12048" width="8.109375" style="67" customWidth="1"/>
    <col min="12049" max="12049" width="9.109375" style="67" customWidth="1"/>
    <col min="12050" max="12050" width="8" style="67" customWidth="1"/>
    <col min="12051" max="12051" width="8.44140625" style="67" customWidth="1"/>
    <col min="12052" max="12288" width="9.109375" style="67"/>
    <col min="12289" max="12289" width="3" style="67" customWidth="1"/>
    <col min="12290" max="12290" width="12" style="67" customWidth="1"/>
    <col min="12291" max="12291" width="11.44140625" style="67" customWidth="1"/>
    <col min="12292" max="12292" width="6.6640625" style="67" customWidth="1"/>
    <col min="12293" max="12293" width="6.88671875" style="67" customWidth="1"/>
    <col min="12294" max="12294" width="7.109375" style="67" customWidth="1"/>
    <col min="12295" max="12295" width="6.88671875" style="67" customWidth="1"/>
    <col min="12296" max="12298" width="7" style="67" customWidth="1"/>
    <col min="12299" max="12299" width="6.88671875" style="67" customWidth="1"/>
    <col min="12300" max="12300" width="7.88671875" style="67" customWidth="1"/>
    <col min="12301" max="12301" width="7.44140625" style="67" customWidth="1"/>
    <col min="12302" max="12302" width="8.33203125" style="67" customWidth="1"/>
    <col min="12303" max="12303" width="8.88671875" style="67" customWidth="1"/>
    <col min="12304" max="12304" width="8.109375" style="67" customWidth="1"/>
    <col min="12305" max="12305" width="9.109375" style="67" customWidth="1"/>
    <col min="12306" max="12306" width="8" style="67" customWidth="1"/>
    <col min="12307" max="12307" width="8.44140625" style="67" customWidth="1"/>
    <col min="12308" max="12544" width="9.109375" style="67"/>
    <col min="12545" max="12545" width="3" style="67" customWidth="1"/>
    <col min="12546" max="12546" width="12" style="67" customWidth="1"/>
    <col min="12547" max="12547" width="11.44140625" style="67" customWidth="1"/>
    <col min="12548" max="12548" width="6.6640625" style="67" customWidth="1"/>
    <col min="12549" max="12549" width="6.88671875" style="67" customWidth="1"/>
    <col min="12550" max="12550" width="7.109375" style="67" customWidth="1"/>
    <col min="12551" max="12551" width="6.88671875" style="67" customWidth="1"/>
    <col min="12552" max="12554" width="7" style="67" customWidth="1"/>
    <col min="12555" max="12555" width="6.88671875" style="67" customWidth="1"/>
    <col min="12556" max="12556" width="7.88671875" style="67" customWidth="1"/>
    <col min="12557" max="12557" width="7.44140625" style="67" customWidth="1"/>
    <col min="12558" max="12558" width="8.33203125" style="67" customWidth="1"/>
    <col min="12559" max="12559" width="8.88671875" style="67" customWidth="1"/>
    <col min="12560" max="12560" width="8.109375" style="67" customWidth="1"/>
    <col min="12561" max="12561" width="9.109375" style="67" customWidth="1"/>
    <col min="12562" max="12562" width="8" style="67" customWidth="1"/>
    <col min="12563" max="12563" width="8.44140625" style="67" customWidth="1"/>
    <col min="12564" max="12800" width="9.109375" style="67"/>
    <col min="12801" max="12801" width="3" style="67" customWidth="1"/>
    <col min="12802" max="12802" width="12" style="67" customWidth="1"/>
    <col min="12803" max="12803" width="11.44140625" style="67" customWidth="1"/>
    <col min="12804" max="12804" width="6.6640625" style="67" customWidth="1"/>
    <col min="12805" max="12805" width="6.88671875" style="67" customWidth="1"/>
    <col min="12806" max="12806" width="7.109375" style="67" customWidth="1"/>
    <col min="12807" max="12807" width="6.88671875" style="67" customWidth="1"/>
    <col min="12808" max="12810" width="7" style="67" customWidth="1"/>
    <col min="12811" max="12811" width="6.88671875" style="67" customWidth="1"/>
    <col min="12812" max="12812" width="7.88671875" style="67" customWidth="1"/>
    <col min="12813" max="12813" width="7.44140625" style="67" customWidth="1"/>
    <col min="12814" max="12814" width="8.33203125" style="67" customWidth="1"/>
    <col min="12815" max="12815" width="8.88671875" style="67" customWidth="1"/>
    <col min="12816" max="12816" width="8.109375" style="67" customWidth="1"/>
    <col min="12817" max="12817" width="9.109375" style="67" customWidth="1"/>
    <col min="12818" max="12818" width="8" style="67" customWidth="1"/>
    <col min="12819" max="12819" width="8.44140625" style="67" customWidth="1"/>
    <col min="12820" max="13056" width="9.109375" style="67"/>
    <col min="13057" max="13057" width="3" style="67" customWidth="1"/>
    <col min="13058" max="13058" width="12" style="67" customWidth="1"/>
    <col min="13059" max="13059" width="11.44140625" style="67" customWidth="1"/>
    <col min="13060" max="13060" width="6.6640625" style="67" customWidth="1"/>
    <col min="13061" max="13061" width="6.88671875" style="67" customWidth="1"/>
    <col min="13062" max="13062" width="7.109375" style="67" customWidth="1"/>
    <col min="13063" max="13063" width="6.88671875" style="67" customWidth="1"/>
    <col min="13064" max="13066" width="7" style="67" customWidth="1"/>
    <col min="13067" max="13067" width="6.88671875" style="67" customWidth="1"/>
    <col min="13068" max="13068" width="7.88671875" style="67" customWidth="1"/>
    <col min="13069" max="13069" width="7.44140625" style="67" customWidth="1"/>
    <col min="13070" max="13070" width="8.33203125" style="67" customWidth="1"/>
    <col min="13071" max="13071" width="8.88671875" style="67" customWidth="1"/>
    <col min="13072" max="13072" width="8.109375" style="67" customWidth="1"/>
    <col min="13073" max="13073" width="9.109375" style="67" customWidth="1"/>
    <col min="13074" max="13074" width="8" style="67" customWidth="1"/>
    <col min="13075" max="13075" width="8.44140625" style="67" customWidth="1"/>
    <col min="13076" max="13312" width="9.109375" style="67"/>
    <col min="13313" max="13313" width="3" style="67" customWidth="1"/>
    <col min="13314" max="13314" width="12" style="67" customWidth="1"/>
    <col min="13315" max="13315" width="11.44140625" style="67" customWidth="1"/>
    <col min="13316" max="13316" width="6.6640625" style="67" customWidth="1"/>
    <col min="13317" max="13317" width="6.88671875" style="67" customWidth="1"/>
    <col min="13318" max="13318" width="7.109375" style="67" customWidth="1"/>
    <col min="13319" max="13319" width="6.88671875" style="67" customWidth="1"/>
    <col min="13320" max="13322" width="7" style="67" customWidth="1"/>
    <col min="13323" max="13323" width="6.88671875" style="67" customWidth="1"/>
    <col min="13324" max="13324" width="7.88671875" style="67" customWidth="1"/>
    <col min="13325" max="13325" width="7.44140625" style="67" customWidth="1"/>
    <col min="13326" max="13326" width="8.33203125" style="67" customWidth="1"/>
    <col min="13327" max="13327" width="8.88671875" style="67" customWidth="1"/>
    <col min="13328" max="13328" width="8.109375" style="67" customWidth="1"/>
    <col min="13329" max="13329" width="9.109375" style="67" customWidth="1"/>
    <col min="13330" max="13330" width="8" style="67" customWidth="1"/>
    <col min="13331" max="13331" width="8.44140625" style="67" customWidth="1"/>
    <col min="13332" max="13568" width="9.109375" style="67"/>
    <col min="13569" max="13569" width="3" style="67" customWidth="1"/>
    <col min="13570" max="13570" width="12" style="67" customWidth="1"/>
    <col min="13571" max="13571" width="11.44140625" style="67" customWidth="1"/>
    <col min="13572" max="13572" width="6.6640625" style="67" customWidth="1"/>
    <col min="13573" max="13573" width="6.88671875" style="67" customWidth="1"/>
    <col min="13574" max="13574" width="7.109375" style="67" customWidth="1"/>
    <col min="13575" max="13575" width="6.88671875" style="67" customWidth="1"/>
    <col min="13576" max="13578" width="7" style="67" customWidth="1"/>
    <col min="13579" max="13579" width="6.88671875" style="67" customWidth="1"/>
    <col min="13580" max="13580" width="7.88671875" style="67" customWidth="1"/>
    <col min="13581" max="13581" width="7.44140625" style="67" customWidth="1"/>
    <col min="13582" max="13582" width="8.33203125" style="67" customWidth="1"/>
    <col min="13583" max="13583" width="8.88671875" style="67" customWidth="1"/>
    <col min="13584" max="13584" width="8.109375" style="67" customWidth="1"/>
    <col min="13585" max="13585" width="9.109375" style="67" customWidth="1"/>
    <col min="13586" max="13586" width="8" style="67" customWidth="1"/>
    <col min="13587" max="13587" width="8.44140625" style="67" customWidth="1"/>
    <col min="13588" max="13824" width="9.109375" style="67"/>
    <col min="13825" max="13825" width="3" style="67" customWidth="1"/>
    <col min="13826" max="13826" width="12" style="67" customWidth="1"/>
    <col min="13827" max="13827" width="11.44140625" style="67" customWidth="1"/>
    <col min="13828" max="13828" width="6.6640625" style="67" customWidth="1"/>
    <col min="13829" max="13829" width="6.88671875" style="67" customWidth="1"/>
    <col min="13830" max="13830" width="7.109375" style="67" customWidth="1"/>
    <col min="13831" max="13831" width="6.88671875" style="67" customWidth="1"/>
    <col min="13832" max="13834" width="7" style="67" customWidth="1"/>
    <col min="13835" max="13835" width="6.88671875" style="67" customWidth="1"/>
    <col min="13836" max="13836" width="7.88671875" style="67" customWidth="1"/>
    <col min="13837" max="13837" width="7.44140625" style="67" customWidth="1"/>
    <col min="13838" max="13838" width="8.33203125" style="67" customWidth="1"/>
    <col min="13839" max="13839" width="8.88671875" style="67" customWidth="1"/>
    <col min="13840" max="13840" width="8.109375" style="67" customWidth="1"/>
    <col min="13841" max="13841" width="9.109375" style="67" customWidth="1"/>
    <col min="13842" max="13842" width="8" style="67" customWidth="1"/>
    <col min="13843" max="13843" width="8.44140625" style="67" customWidth="1"/>
    <col min="13844" max="14080" width="9.109375" style="67"/>
    <col min="14081" max="14081" width="3" style="67" customWidth="1"/>
    <col min="14082" max="14082" width="12" style="67" customWidth="1"/>
    <col min="14083" max="14083" width="11.44140625" style="67" customWidth="1"/>
    <col min="14084" max="14084" width="6.6640625" style="67" customWidth="1"/>
    <col min="14085" max="14085" width="6.88671875" style="67" customWidth="1"/>
    <col min="14086" max="14086" width="7.109375" style="67" customWidth="1"/>
    <col min="14087" max="14087" width="6.88671875" style="67" customWidth="1"/>
    <col min="14088" max="14090" width="7" style="67" customWidth="1"/>
    <col min="14091" max="14091" width="6.88671875" style="67" customWidth="1"/>
    <col min="14092" max="14092" width="7.88671875" style="67" customWidth="1"/>
    <col min="14093" max="14093" width="7.44140625" style="67" customWidth="1"/>
    <col min="14094" max="14094" width="8.33203125" style="67" customWidth="1"/>
    <col min="14095" max="14095" width="8.88671875" style="67" customWidth="1"/>
    <col min="14096" max="14096" width="8.109375" style="67" customWidth="1"/>
    <col min="14097" max="14097" width="9.109375" style="67" customWidth="1"/>
    <col min="14098" max="14098" width="8" style="67" customWidth="1"/>
    <col min="14099" max="14099" width="8.44140625" style="67" customWidth="1"/>
    <col min="14100" max="14336" width="9.109375" style="67"/>
    <col min="14337" max="14337" width="3" style="67" customWidth="1"/>
    <col min="14338" max="14338" width="12" style="67" customWidth="1"/>
    <col min="14339" max="14339" width="11.44140625" style="67" customWidth="1"/>
    <col min="14340" max="14340" width="6.6640625" style="67" customWidth="1"/>
    <col min="14341" max="14341" width="6.88671875" style="67" customWidth="1"/>
    <col min="14342" max="14342" width="7.109375" style="67" customWidth="1"/>
    <col min="14343" max="14343" width="6.88671875" style="67" customWidth="1"/>
    <col min="14344" max="14346" width="7" style="67" customWidth="1"/>
    <col min="14347" max="14347" width="6.88671875" style="67" customWidth="1"/>
    <col min="14348" max="14348" width="7.88671875" style="67" customWidth="1"/>
    <col min="14349" max="14349" width="7.44140625" style="67" customWidth="1"/>
    <col min="14350" max="14350" width="8.33203125" style="67" customWidth="1"/>
    <col min="14351" max="14351" width="8.88671875" style="67" customWidth="1"/>
    <col min="14352" max="14352" width="8.109375" style="67" customWidth="1"/>
    <col min="14353" max="14353" width="9.109375" style="67" customWidth="1"/>
    <col min="14354" max="14354" width="8" style="67" customWidth="1"/>
    <col min="14355" max="14355" width="8.44140625" style="67" customWidth="1"/>
    <col min="14356" max="14592" width="9.109375" style="67"/>
    <col min="14593" max="14593" width="3" style="67" customWidth="1"/>
    <col min="14594" max="14594" width="12" style="67" customWidth="1"/>
    <col min="14595" max="14595" width="11.44140625" style="67" customWidth="1"/>
    <col min="14596" max="14596" width="6.6640625" style="67" customWidth="1"/>
    <col min="14597" max="14597" width="6.88671875" style="67" customWidth="1"/>
    <col min="14598" max="14598" width="7.109375" style="67" customWidth="1"/>
    <col min="14599" max="14599" width="6.88671875" style="67" customWidth="1"/>
    <col min="14600" max="14602" width="7" style="67" customWidth="1"/>
    <col min="14603" max="14603" width="6.88671875" style="67" customWidth="1"/>
    <col min="14604" max="14604" width="7.88671875" style="67" customWidth="1"/>
    <col min="14605" max="14605" width="7.44140625" style="67" customWidth="1"/>
    <col min="14606" max="14606" width="8.33203125" style="67" customWidth="1"/>
    <col min="14607" max="14607" width="8.88671875" style="67" customWidth="1"/>
    <col min="14608" max="14608" width="8.109375" style="67" customWidth="1"/>
    <col min="14609" max="14609" width="9.109375" style="67" customWidth="1"/>
    <col min="14610" max="14610" width="8" style="67" customWidth="1"/>
    <col min="14611" max="14611" width="8.44140625" style="67" customWidth="1"/>
    <col min="14612" max="14848" width="9.109375" style="67"/>
    <col min="14849" max="14849" width="3" style="67" customWidth="1"/>
    <col min="14850" max="14850" width="12" style="67" customWidth="1"/>
    <col min="14851" max="14851" width="11.44140625" style="67" customWidth="1"/>
    <col min="14852" max="14852" width="6.6640625" style="67" customWidth="1"/>
    <col min="14853" max="14853" width="6.88671875" style="67" customWidth="1"/>
    <col min="14854" max="14854" width="7.109375" style="67" customWidth="1"/>
    <col min="14855" max="14855" width="6.88671875" style="67" customWidth="1"/>
    <col min="14856" max="14858" width="7" style="67" customWidth="1"/>
    <col min="14859" max="14859" width="6.88671875" style="67" customWidth="1"/>
    <col min="14860" max="14860" width="7.88671875" style="67" customWidth="1"/>
    <col min="14861" max="14861" width="7.44140625" style="67" customWidth="1"/>
    <col min="14862" max="14862" width="8.33203125" style="67" customWidth="1"/>
    <col min="14863" max="14863" width="8.88671875" style="67" customWidth="1"/>
    <col min="14864" max="14864" width="8.109375" style="67" customWidth="1"/>
    <col min="14865" max="14865" width="9.109375" style="67" customWidth="1"/>
    <col min="14866" max="14866" width="8" style="67" customWidth="1"/>
    <col min="14867" max="14867" width="8.44140625" style="67" customWidth="1"/>
    <col min="14868" max="15104" width="9.109375" style="67"/>
    <col min="15105" max="15105" width="3" style="67" customWidth="1"/>
    <col min="15106" max="15106" width="12" style="67" customWidth="1"/>
    <col min="15107" max="15107" width="11.44140625" style="67" customWidth="1"/>
    <col min="15108" max="15108" width="6.6640625" style="67" customWidth="1"/>
    <col min="15109" max="15109" width="6.88671875" style="67" customWidth="1"/>
    <col min="15110" max="15110" width="7.109375" style="67" customWidth="1"/>
    <col min="15111" max="15111" width="6.88671875" style="67" customWidth="1"/>
    <col min="15112" max="15114" width="7" style="67" customWidth="1"/>
    <col min="15115" max="15115" width="6.88671875" style="67" customWidth="1"/>
    <col min="15116" max="15116" width="7.88671875" style="67" customWidth="1"/>
    <col min="15117" max="15117" width="7.44140625" style="67" customWidth="1"/>
    <col min="15118" max="15118" width="8.33203125" style="67" customWidth="1"/>
    <col min="15119" max="15119" width="8.88671875" style="67" customWidth="1"/>
    <col min="15120" max="15120" width="8.109375" style="67" customWidth="1"/>
    <col min="15121" max="15121" width="9.109375" style="67" customWidth="1"/>
    <col min="15122" max="15122" width="8" style="67" customWidth="1"/>
    <col min="15123" max="15123" width="8.44140625" style="67" customWidth="1"/>
    <col min="15124" max="15360" width="9.109375" style="67"/>
    <col min="15361" max="15361" width="3" style="67" customWidth="1"/>
    <col min="15362" max="15362" width="12" style="67" customWidth="1"/>
    <col min="15363" max="15363" width="11.44140625" style="67" customWidth="1"/>
    <col min="15364" max="15364" width="6.6640625" style="67" customWidth="1"/>
    <col min="15365" max="15365" width="6.88671875" style="67" customWidth="1"/>
    <col min="15366" max="15366" width="7.109375" style="67" customWidth="1"/>
    <col min="15367" max="15367" width="6.88671875" style="67" customWidth="1"/>
    <col min="15368" max="15370" width="7" style="67" customWidth="1"/>
    <col min="15371" max="15371" width="6.88671875" style="67" customWidth="1"/>
    <col min="15372" max="15372" width="7.88671875" style="67" customWidth="1"/>
    <col min="15373" max="15373" width="7.44140625" style="67" customWidth="1"/>
    <col min="15374" max="15374" width="8.33203125" style="67" customWidth="1"/>
    <col min="15375" max="15375" width="8.88671875" style="67" customWidth="1"/>
    <col min="15376" max="15376" width="8.109375" style="67" customWidth="1"/>
    <col min="15377" max="15377" width="9.109375" style="67" customWidth="1"/>
    <col min="15378" max="15378" width="8" style="67" customWidth="1"/>
    <col min="15379" max="15379" width="8.44140625" style="67" customWidth="1"/>
    <col min="15380" max="15616" width="9.109375" style="67"/>
    <col min="15617" max="15617" width="3" style="67" customWidth="1"/>
    <col min="15618" max="15618" width="12" style="67" customWidth="1"/>
    <col min="15619" max="15619" width="11.44140625" style="67" customWidth="1"/>
    <col min="15620" max="15620" width="6.6640625" style="67" customWidth="1"/>
    <col min="15621" max="15621" width="6.88671875" style="67" customWidth="1"/>
    <col min="15622" max="15622" width="7.109375" style="67" customWidth="1"/>
    <col min="15623" max="15623" width="6.88671875" style="67" customWidth="1"/>
    <col min="15624" max="15626" width="7" style="67" customWidth="1"/>
    <col min="15627" max="15627" width="6.88671875" style="67" customWidth="1"/>
    <col min="15628" max="15628" width="7.88671875" style="67" customWidth="1"/>
    <col min="15629" max="15629" width="7.44140625" style="67" customWidth="1"/>
    <col min="15630" max="15630" width="8.33203125" style="67" customWidth="1"/>
    <col min="15631" max="15631" width="8.88671875" style="67" customWidth="1"/>
    <col min="15632" max="15632" width="8.109375" style="67" customWidth="1"/>
    <col min="15633" max="15633" width="9.109375" style="67" customWidth="1"/>
    <col min="15634" max="15634" width="8" style="67" customWidth="1"/>
    <col min="15635" max="15635" width="8.44140625" style="67" customWidth="1"/>
    <col min="15636" max="15872" width="9.109375" style="67"/>
    <col min="15873" max="15873" width="3" style="67" customWidth="1"/>
    <col min="15874" max="15874" width="12" style="67" customWidth="1"/>
    <col min="15875" max="15875" width="11.44140625" style="67" customWidth="1"/>
    <col min="15876" max="15876" width="6.6640625" style="67" customWidth="1"/>
    <col min="15877" max="15877" width="6.88671875" style="67" customWidth="1"/>
    <col min="15878" max="15878" width="7.109375" style="67" customWidth="1"/>
    <col min="15879" max="15879" width="6.88671875" style="67" customWidth="1"/>
    <col min="15880" max="15882" width="7" style="67" customWidth="1"/>
    <col min="15883" max="15883" width="6.88671875" style="67" customWidth="1"/>
    <col min="15884" max="15884" width="7.88671875" style="67" customWidth="1"/>
    <col min="15885" max="15885" width="7.44140625" style="67" customWidth="1"/>
    <col min="15886" max="15886" width="8.33203125" style="67" customWidth="1"/>
    <col min="15887" max="15887" width="8.88671875" style="67" customWidth="1"/>
    <col min="15888" max="15888" width="8.109375" style="67" customWidth="1"/>
    <col min="15889" max="15889" width="9.109375" style="67" customWidth="1"/>
    <col min="15890" max="15890" width="8" style="67" customWidth="1"/>
    <col min="15891" max="15891" width="8.44140625" style="67" customWidth="1"/>
    <col min="15892" max="16128" width="9.109375" style="67"/>
    <col min="16129" max="16129" width="3" style="67" customWidth="1"/>
    <col min="16130" max="16130" width="12" style="67" customWidth="1"/>
    <col min="16131" max="16131" width="11.44140625" style="67" customWidth="1"/>
    <col min="16132" max="16132" width="6.6640625" style="67" customWidth="1"/>
    <col min="16133" max="16133" width="6.88671875" style="67" customWidth="1"/>
    <col min="16134" max="16134" width="7.109375" style="67" customWidth="1"/>
    <col min="16135" max="16135" width="6.88671875" style="67" customWidth="1"/>
    <col min="16136" max="16138" width="7" style="67" customWidth="1"/>
    <col min="16139" max="16139" width="6.88671875" style="67" customWidth="1"/>
    <col min="16140" max="16140" width="7.88671875" style="67" customWidth="1"/>
    <col min="16141" max="16141" width="7.44140625" style="67" customWidth="1"/>
    <col min="16142" max="16142" width="8.33203125" style="67" customWidth="1"/>
    <col min="16143" max="16143" width="8.88671875" style="67" customWidth="1"/>
    <col min="16144" max="16144" width="8.109375" style="67" customWidth="1"/>
    <col min="16145" max="16145" width="9.109375" style="67" customWidth="1"/>
    <col min="16146" max="16146" width="8" style="67" customWidth="1"/>
    <col min="16147" max="16147" width="8.44140625" style="67" customWidth="1"/>
    <col min="16148" max="16384" width="9.109375" style="67"/>
  </cols>
  <sheetData>
    <row r="1" spans="1:19">
      <c r="S1" s="91" t="s">
        <v>346</v>
      </c>
    </row>
    <row r="2" spans="1:19" ht="32.25" customHeight="1">
      <c r="B2" s="467" t="s">
        <v>688</v>
      </c>
      <c r="C2" s="467"/>
      <c r="D2" s="467"/>
      <c r="E2" s="467"/>
      <c r="F2" s="467"/>
      <c r="G2" s="467"/>
      <c r="H2" s="467"/>
      <c r="I2" s="467"/>
      <c r="J2" s="467"/>
      <c r="K2" s="467"/>
      <c r="L2" s="467"/>
      <c r="M2" s="467"/>
      <c r="N2" s="467"/>
      <c r="O2" s="467"/>
      <c r="P2" s="467"/>
      <c r="Q2" s="467"/>
      <c r="R2" s="467"/>
      <c r="S2" s="467"/>
    </row>
    <row r="3" spans="1:19" ht="36" customHeight="1">
      <c r="B3" s="468" t="s">
        <v>145</v>
      </c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8"/>
      <c r="P3" s="468"/>
      <c r="Q3" s="468"/>
      <c r="R3" s="468"/>
      <c r="S3" s="468"/>
    </row>
    <row r="4" spans="1:19" ht="36" customHeight="1">
      <c r="A4" s="469" t="s">
        <v>182</v>
      </c>
      <c r="B4" s="469" t="s">
        <v>183</v>
      </c>
      <c r="C4" s="469" t="s">
        <v>131</v>
      </c>
      <c r="D4" s="469" t="s">
        <v>199</v>
      </c>
      <c r="E4" s="469" t="s">
        <v>185</v>
      </c>
      <c r="F4" s="470" t="s">
        <v>200</v>
      </c>
      <c r="G4" s="471"/>
      <c r="H4" s="472"/>
      <c r="I4" s="473" t="s">
        <v>201</v>
      </c>
      <c r="J4" s="474"/>
      <c r="K4" s="474"/>
      <c r="L4" s="474"/>
      <c r="M4" s="475"/>
      <c r="N4" s="470" t="s">
        <v>202</v>
      </c>
      <c r="O4" s="471"/>
      <c r="P4" s="471"/>
      <c r="Q4" s="471"/>
      <c r="R4" s="471"/>
      <c r="S4" s="472"/>
    </row>
    <row r="5" spans="1:19" ht="109.5" customHeight="1">
      <c r="A5" s="469"/>
      <c r="B5" s="469"/>
      <c r="C5" s="469"/>
      <c r="D5" s="469"/>
      <c r="E5" s="469"/>
      <c r="F5" s="123" t="s">
        <v>203</v>
      </c>
      <c r="G5" s="123" t="s">
        <v>204</v>
      </c>
      <c r="H5" s="124" t="s">
        <v>205</v>
      </c>
      <c r="I5" s="125" t="s">
        <v>206</v>
      </c>
      <c r="J5" s="125" t="s">
        <v>207</v>
      </c>
      <c r="K5" s="69" t="s">
        <v>208</v>
      </c>
      <c r="L5" s="69" t="s">
        <v>209</v>
      </c>
      <c r="M5" s="124" t="s">
        <v>210</v>
      </c>
      <c r="N5" s="123" t="s">
        <v>211</v>
      </c>
      <c r="O5" s="125" t="s">
        <v>212</v>
      </c>
      <c r="P5" s="123" t="s">
        <v>213</v>
      </c>
      <c r="Q5" s="123" t="s">
        <v>214</v>
      </c>
      <c r="R5" s="123" t="s">
        <v>215</v>
      </c>
      <c r="S5" s="123" t="s">
        <v>6</v>
      </c>
    </row>
    <row r="6" spans="1:19">
      <c r="A6" s="96">
        <v>1</v>
      </c>
      <c r="B6" s="126">
        <v>2</v>
      </c>
      <c r="C6" s="96">
        <v>3</v>
      </c>
      <c r="D6" s="96">
        <v>4</v>
      </c>
      <c r="E6" s="96">
        <v>5</v>
      </c>
      <c r="F6" s="123">
        <v>6</v>
      </c>
      <c r="G6" s="123">
        <v>7</v>
      </c>
      <c r="H6" s="124">
        <v>8</v>
      </c>
      <c r="I6" s="125">
        <v>9</v>
      </c>
      <c r="J6" s="125">
        <v>10</v>
      </c>
      <c r="K6" s="69">
        <v>11</v>
      </c>
      <c r="L6" s="69">
        <v>12</v>
      </c>
      <c r="M6" s="124">
        <v>13</v>
      </c>
      <c r="N6" s="123">
        <v>14</v>
      </c>
      <c r="O6" s="125">
        <v>15</v>
      </c>
      <c r="P6" s="123">
        <v>16</v>
      </c>
      <c r="Q6" s="123">
        <v>17</v>
      </c>
      <c r="R6" s="123">
        <v>18</v>
      </c>
      <c r="S6" s="123">
        <v>19</v>
      </c>
    </row>
    <row r="7" spans="1:19">
      <c r="A7" s="127"/>
      <c r="B7" s="107" t="s">
        <v>341</v>
      </c>
      <c r="C7" s="128"/>
      <c r="D7" s="129"/>
      <c r="E7" s="130"/>
      <c r="F7" s="130"/>
      <c r="G7" s="130"/>
      <c r="H7" s="131"/>
      <c r="I7" s="131"/>
      <c r="J7" s="131"/>
      <c r="K7" s="132"/>
      <c r="L7" s="132"/>
      <c r="M7" s="133"/>
      <c r="N7" s="129"/>
      <c r="O7" s="129"/>
      <c r="P7" s="129"/>
      <c r="Q7" s="129"/>
      <c r="R7" s="129"/>
      <c r="S7" s="134"/>
    </row>
    <row r="8" spans="1:19">
      <c r="A8" s="127"/>
      <c r="B8" s="112" t="s">
        <v>192</v>
      </c>
      <c r="C8" s="128"/>
      <c r="D8" s="129"/>
      <c r="E8" s="130"/>
      <c r="F8" s="130"/>
      <c r="G8" s="130"/>
      <c r="H8" s="131"/>
      <c r="I8" s="131"/>
      <c r="J8" s="131"/>
      <c r="K8" s="132"/>
      <c r="L8" s="132"/>
      <c r="M8" s="133"/>
      <c r="N8" s="129"/>
      <c r="O8" s="129"/>
      <c r="P8" s="129"/>
      <c r="Q8" s="129"/>
      <c r="R8" s="129"/>
      <c r="S8" s="134"/>
    </row>
    <row r="9" spans="1:19">
      <c r="A9" s="328">
        <v>1</v>
      </c>
      <c r="B9" s="338" t="s">
        <v>342</v>
      </c>
      <c r="C9" s="339"/>
      <c r="D9" s="331"/>
      <c r="E9" s="332"/>
      <c r="F9" s="332"/>
      <c r="G9" s="332"/>
      <c r="H9" s="333"/>
      <c r="I9" s="333"/>
      <c r="J9" s="333"/>
      <c r="K9" s="332"/>
      <c r="L9" s="332"/>
      <c r="M9" s="334"/>
      <c r="N9" s="331"/>
      <c r="O9" s="331"/>
      <c r="P9" s="331"/>
      <c r="Q9" s="331"/>
      <c r="R9" s="331"/>
      <c r="S9" s="340"/>
    </row>
    <row r="10" spans="1:19">
      <c r="A10" s="127"/>
      <c r="B10" s="112" t="s">
        <v>192</v>
      </c>
      <c r="C10" s="128"/>
      <c r="D10" s="129"/>
      <c r="E10" s="130"/>
      <c r="F10" s="130"/>
      <c r="G10" s="130"/>
      <c r="H10" s="131"/>
      <c r="I10" s="131"/>
      <c r="J10" s="131"/>
      <c r="K10" s="132"/>
      <c r="L10" s="132"/>
      <c r="M10" s="133"/>
      <c r="N10" s="129"/>
      <c r="O10" s="129"/>
      <c r="P10" s="129"/>
      <c r="Q10" s="129"/>
      <c r="R10" s="129"/>
      <c r="S10" s="134"/>
    </row>
    <row r="11" spans="1:19">
      <c r="A11" s="127"/>
      <c r="B11" s="112" t="s">
        <v>192</v>
      </c>
      <c r="C11" s="128"/>
      <c r="D11" s="129"/>
      <c r="E11" s="130"/>
      <c r="F11" s="130"/>
      <c r="G11" s="130"/>
      <c r="H11" s="131"/>
      <c r="I11" s="131"/>
      <c r="J11" s="131"/>
      <c r="K11" s="132"/>
      <c r="L11" s="132"/>
      <c r="M11" s="133"/>
      <c r="N11" s="129"/>
      <c r="O11" s="129"/>
      <c r="P11" s="129"/>
      <c r="Q11" s="129"/>
      <c r="R11" s="129"/>
      <c r="S11" s="134"/>
    </row>
    <row r="12" spans="1:19">
      <c r="A12" s="328">
        <v>2</v>
      </c>
      <c r="B12" s="338" t="s">
        <v>343</v>
      </c>
      <c r="C12" s="339"/>
      <c r="D12" s="331"/>
      <c r="E12" s="332"/>
      <c r="F12" s="332"/>
      <c r="G12" s="332"/>
      <c r="H12" s="333"/>
      <c r="I12" s="333"/>
      <c r="J12" s="333"/>
      <c r="K12" s="332"/>
      <c r="L12" s="332"/>
      <c r="M12" s="334"/>
      <c r="N12" s="331"/>
      <c r="O12" s="331"/>
      <c r="P12" s="331"/>
      <c r="Q12" s="331"/>
      <c r="R12" s="331"/>
      <c r="S12" s="340"/>
    </row>
    <row r="13" spans="1:19">
      <c r="A13" s="127"/>
      <c r="B13" s="112" t="s">
        <v>192</v>
      </c>
      <c r="C13" s="128"/>
      <c r="D13" s="129"/>
      <c r="E13" s="130"/>
      <c r="F13" s="130"/>
      <c r="G13" s="130"/>
      <c r="H13" s="131"/>
      <c r="I13" s="131"/>
      <c r="J13" s="131"/>
      <c r="K13" s="132"/>
      <c r="L13" s="132"/>
      <c r="M13" s="133"/>
      <c r="N13" s="129"/>
      <c r="O13" s="129"/>
      <c r="P13" s="129"/>
      <c r="Q13" s="129"/>
      <c r="R13" s="129"/>
      <c r="S13" s="135"/>
    </row>
    <row r="14" spans="1:19">
      <c r="A14" s="127"/>
      <c r="B14" s="112" t="s">
        <v>192</v>
      </c>
      <c r="C14" s="128"/>
      <c r="D14" s="129"/>
      <c r="E14" s="130"/>
      <c r="F14" s="130"/>
      <c r="G14" s="130"/>
      <c r="H14" s="131"/>
      <c r="I14" s="131"/>
      <c r="J14" s="131"/>
      <c r="K14" s="132"/>
      <c r="L14" s="132"/>
      <c r="M14" s="133"/>
      <c r="N14" s="129"/>
      <c r="O14" s="129"/>
      <c r="P14" s="129"/>
      <c r="Q14" s="129"/>
      <c r="R14" s="129"/>
      <c r="S14" s="135"/>
    </row>
    <row r="15" spans="1:19">
      <c r="A15" s="328">
        <v>3</v>
      </c>
      <c r="B15" s="329" t="s">
        <v>216</v>
      </c>
      <c r="C15" s="330"/>
      <c r="D15" s="331"/>
      <c r="E15" s="332"/>
      <c r="F15" s="332"/>
      <c r="G15" s="332"/>
      <c r="H15" s="333"/>
      <c r="I15" s="333"/>
      <c r="J15" s="333"/>
      <c r="K15" s="332"/>
      <c r="L15" s="332"/>
      <c r="M15" s="334"/>
      <c r="N15" s="331"/>
      <c r="O15" s="331"/>
      <c r="P15" s="331"/>
      <c r="Q15" s="331"/>
      <c r="R15" s="331"/>
      <c r="S15" s="335"/>
    </row>
    <row r="16" spans="1:19">
      <c r="A16" s="127"/>
      <c r="B16" s="112" t="s">
        <v>192</v>
      </c>
      <c r="C16" s="128"/>
      <c r="D16" s="129"/>
      <c r="E16" s="130"/>
      <c r="F16" s="130"/>
      <c r="G16" s="130"/>
      <c r="H16" s="131"/>
      <c r="I16" s="131"/>
      <c r="J16" s="131"/>
      <c r="K16" s="132"/>
      <c r="L16" s="132"/>
      <c r="M16" s="133"/>
      <c r="N16" s="129"/>
      <c r="O16" s="129"/>
      <c r="P16" s="129"/>
      <c r="Q16" s="129"/>
      <c r="R16" s="129"/>
      <c r="S16" s="135"/>
    </row>
    <row r="17" spans="1:19">
      <c r="A17" s="127"/>
      <c r="B17" s="112" t="s">
        <v>192</v>
      </c>
      <c r="C17" s="128"/>
      <c r="D17" s="129"/>
      <c r="E17" s="130"/>
      <c r="F17" s="130"/>
      <c r="G17" s="130"/>
      <c r="H17" s="131"/>
      <c r="I17" s="131"/>
      <c r="J17" s="131"/>
      <c r="K17" s="132"/>
      <c r="L17" s="132"/>
      <c r="M17" s="133"/>
      <c r="N17" s="129"/>
      <c r="O17" s="129"/>
      <c r="P17" s="129"/>
      <c r="Q17" s="129"/>
      <c r="R17" s="129"/>
      <c r="S17" s="135"/>
    </row>
    <row r="18" spans="1:19">
      <c r="A18" s="328">
        <v>4</v>
      </c>
      <c r="B18" s="329" t="s">
        <v>217</v>
      </c>
      <c r="C18" s="330"/>
      <c r="D18" s="331"/>
      <c r="E18" s="332"/>
      <c r="F18" s="332"/>
      <c r="G18" s="332"/>
      <c r="H18" s="333"/>
      <c r="I18" s="333"/>
      <c r="J18" s="333"/>
      <c r="K18" s="332"/>
      <c r="L18" s="332"/>
      <c r="M18" s="334"/>
      <c r="N18" s="331"/>
      <c r="O18" s="331"/>
      <c r="P18" s="331"/>
      <c r="Q18" s="331"/>
      <c r="R18" s="331"/>
      <c r="S18" s="335"/>
    </row>
    <row r="19" spans="1:19">
      <c r="A19" s="127"/>
      <c r="B19" s="112" t="s">
        <v>192</v>
      </c>
      <c r="C19" s="128"/>
      <c r="D19" s="129"/>
      <c r="E19" s="130"/>
      <c r="F19" s="130"/>
      <c r="G19" s="130"/>
      <c r="H19" s="131"/>
      <c r="I19" s="131"/>
      <c r="J19" s="131"/>
      <c r="K19" s="132"/>
      <c r="L19" s="132"/>
      <c r="M19" s="133"/>
      <c r="N19" s="129"/>
      <c r="O19" s="129"/>
      <c r="P19" s="129"/>
      <c r="Q19" s="129"/>
      <c r="R19" s="129"/>
      <c r="S19" s="135"/>
    </row>
    <row r="20" spans="1:19">
      <c r="A20" s="127"/>
      <c r="B20" s="112" t="s">
        <v>192</v>
      </c>
      <c r="C20" s="128"/>
      <c r="D20" s="129"/>
      <c r="E20" s="130"/>
      <c r="F20" s="130"/>
      <c r="G20" s="130"/>
      <c r="H20" s="131"/>
      <c r="I20" s="131"/>
      <c r="J20" s="131"/>
      <c r="K20" s="132"/>
      <c r="L20" s="132"/>
      <c r="M20" s="133"/>
      <c r="N20" s="129"/>
      <c r="O20" s="129"/>
      <c r="P20" s="129"/>
      <c r="Q20" s="129"/>
      <c r="R20" s="129"/>
      <c r="S20" s="135"/>
    </row>
    <row r="21" spans="1:19">
      <c r="A21" s="328">
        <v>5</v>
      </c>
      <c r="B21" s="336" t="s">
        <v>218</v>
      </c>
      <c r="C21" s="337"/>
      <c r="D21" s="331"/>
      <c r="E21" s="332"/>
      <c r="F21" s="332"/>
      <c r="G21" s="332"/>
      <c r="H21" s="333"/>
      <c r="I21" s="333"/>
      <c r="J21" s="333"/>
      <c r="K21" s="332"/>
      <c r="L21" s="332"/>
      <c r="M21" s="334"/>
      <c r="N21" s="331"/>
      <c r="O21" s="331"/>
      <c r="P21" s="331"/>
      <c r="Q21" s="331"/>
      <c r="R21" s="331"/>
      <c r="S21" s="335"/>
    </row>
    <row r="22" spans="1:19" ht="27" customHeight="1">
      <c r="A22" s="127">
        <v>6</v>
      </c>
      <c r="B22" s="465" t="s">
        <v>535</v>
      </c>
      <c r="C22" s="466"/>
      <c r="D22" s="129"/>
      <c r="E22" s="130"/>
      <c r="F22" s="130"/>
      <c r="G22" s="130"/>
      <c r="H22" s="131"/>
      <c r="I22" s="131"/>
      <c r="J22" s="131"/>
      <c r="K22" s="132"/>
      <c r="L22" s="132"/>
      <c r="M22" s="133"/>
      <c r="N22" s="129"/>
      <c r="O22" s="129"/>
      <c r="P22" s="129"/>
      <c r="Q22" s="129"/>
      <c r="R22" s="129"/>
      <c r="S22" s="135"/>
    </row>
    <row r="23" spans="1:19">
      <c r="A23" s="127"/>
      <c r="B23" s="107" t="s">
        <v>219</v>
      </c>
      <c r="C23" s="136"/>
      <c r="D23" s="129"/>
      <c r="E23" s="130"/>
      <c r="F23" s="130"/>
      <c r="G23" s="130"/>
      <c r="H23" s="131"/>
      <c r="I23" s="131"/>
      <c r="J23" s="131"/>
      <c r="K23" s="132"/>
      <c r="L23" s="132"/>
      <c r="M23" s="133"/>
      <c r="N23" s="129"/>
      <c r="O23" s="129"/>
      <c r="P23" s="129"/>
      <c r="Q23" s="129"/>
      <c r="R23" s="129"/>
      <c r="S23" s="135"/>
    </row>
    <row r="24" spans="1:19">
      <c r="A24" s="127"/>
      <c r="B24" s="112" t="s">
        <v>192</v>
      </c>
      <c r="C24" s="136"/>
      <c r="D24" s="129"/>
      <c r="E24" s="130"/>
      <c r="F24" s="130"/>
      <c r="G24" s="130"/>
      <c r="H24" s="131"/>
      <c r="I24" s="131"/>
      <c r="J24" s="131"/>
      <c r="K24" s="132"/>
      <c r="L24" s="132"/>
      <c r="M24" s="133"/>
      <c r="N24" s="129"/>
      <c r="O24" s="129"/>
      <c r="P24" s="129"/>
      <c r="Q24" s="129"/>
      <c r="R24" s="129"/>
      <c r="S24" s="135"/>
    </row>
    <row r="25" spans="1:19">
      <c r="A25" s="127"/>
      <c r="B25" s="112" t="s">
        <v>192</v>
      </c>
      <c r="C25" s="136"/>
      <c r="D25" s="129"/>
      <c r="E25" s="130"/>
      <c r="F25" s="130"/>
      <c r="G25" s="130"/>
      <c r="H25" s="131"/>
      <c r="I25" s="131"/>
      <c r="J25" s="131"/>
      <c r="K25" s="132"/>
      <c r="L25" s="132"/>
      <c r="M25" s="133"/>
      <c r="N25" s="129"/>
      <c r="O25" s="129"/>
      <c r="P25" s="129"/>
      <c r="Q25" s="129"/>
      <c r="R25" s="129"/>
      <c r="S25" s="135"/>
    </row>
    <row r="26" spans="1:19">
      <c r="A26" s="127">
        <v>7</v>
      </c>
      <c r="B26" s="465" t="s">
        <v>160</v>
      </c>
      <c r="C26" s="466"/>
      <c r="D26" s="129"/>
      <c r="E26" s="130"/>
      <c r="F26" s="130"/>
      <c r="G26" s="130"/>
      <c r="H26" s="131"/>
      <c r="I26" s="131"/>
      <c r="J26" s="131"/>
      <c r="K26" s="132"/>
      <c r="L26" s="132"/>
      <c r="M26" s="133"/>
      <c r="N26" s="129"/>
      <c r="O26" s="129"/>
      <c r="P26" s="129"/>
      <c r="Q26" s="129"/>
      <c r="R26" s="129"/>
      <c r="S26" s="135"/>
    </row>
    <row r="27" spans="1:19" ht="12.75" customHeight="1">
      <c r="A27" s="127">
        <v>8</v>
      </c>
      <c r="B27" s="465" t="s">
        <v>339</v>
      </c>
      <c r="C27" s="466"/>
      <c r="D27" s="129"/>
      <c r="E27" s="130"/>
      <c r="F27" s="130"/>
      <c r="G27" s="130"/>
      <c r="H27" s="131"/>
      <c r="I27" s="131"/>
      <c r="J27" s="131"/>
      <c r="K27" s="132"/>
      <c r="L27" s="132"/>
      <c r="M27" s="133"/>
      <c r="N27" s="129"/>
      <c r="O27" s="129"/>
      <c r="P27" s="129"/>
      <c r="Q27" s="129"/>
      <c r="R27" s="129"/>
      <c r="S27" s="135"/>
    </row>
    <row r="28" spans="1:19">
      <c r="A28" s="127"/>
      <c r="B28" s="107" t="s">
        <v>220</v>
      </c>
      <c r="C28" s="128"/>
      <c r="D28" s="129"/>
      <c r="E28" s="130"/>
      <c r="F28" s="130"/>
      <c r="G28" s="130"/>
      <c r="H28" s="131"/>
      <c r="I28" s="131"/>
      <c r="J28" s="131"/>
      <c r="K28" s="132"/>
      <c r="L28" s="132"/>
      <c r="M28" s="133"/>
      <c r="N28" s="129"/>
      <c r="O28" s="129"/>
      <c r="P28" s="129"/>
      <c r="Q28" s="129"/>
      <c r="R28" s="129"/>
      <c r="S28" s="135"/>
    </row>
    <row r="29" spans="1:19">
      <c r="A29" s="127"/>
      <c r="B29" s="112" t="s">
        <v>192</v>
      </c>
      <c r="C29" s="128"/>
      <c r="D29" s="129"/>
      <c r="E29" s="130"/>
      <c r="F29" s="130"/>
      <c r="G29" s="130"/>
      <c r="H29" s="131"/>
      <c r="I29" s="131"/>
      <c r="J29" s="131"/>
      <c r="K29" s="132"/>
      <c r="L29" s="132"/>
      <c r="M29" s="133"/>
      <c r="N29" s="129"/>
      <c r="O29" s="129"/>
      <c r="P29" s="129"/>
      <c r="Q29" s="129"/>
      <c r="R29" s="129"/>
      <c r="S29" s="135"/>
    </row>
    <row r="30" spans="1:19">
      <c r="A30" s="127"/>
      <c r="B30" s="112" t="s">
        <v>192</v>
      </c>
      <c r="C30" s="128"/>
      <c r="D30" s="129"/>
      <c r="E30" s="130"/>
      <c r="F30" s="130"/>
      <c r="G30" s="130"/>
      <c r="H30" s="131"/>
      <c r="I30" s="131"/>
      <c r="J30" s="131"/>
      <c r="K30" s="132"/>
      <c r="L30" s="132"/>
      <c r="M30" s="133"/>
      <c r="N30" s="129"/>
      <c r="O30" s="129"/>
      <c r="P30" s="129"/>
      <c r="Q30" s="129"/>
      <c r="R30" s="129"/>
      <c r="S30" s="135"/>
    </row>
    <row r="31" spans="1:19">
      <c r="A31" s="127">
        <v>9</v>
      </c>
      <c r="B31" s="465" t="s">
        <v>340</v>
      </c>
      <c r="C31" s="466"/>
      <c r="D31" s="129"/>
      <c r="E31" s="130"/>
      <c r="F31" s="130"/>
      <c r="G31" s="130"/>
      <c r="H31" s="131"/>
      <c r="I31" s="131"/>
      <c r="J31" s="131"/>
      <c r="K31" s="132"/>
      <c r="L31" s="132"/>
      <c r="M31" s="133"/>
      <c r="N31" s="129"/>
      <c r="O31" s="129"/>
      <c r="P31" s="129"/>
      <c r="Q31" s="129"/>
      <c r="R31" s="129"/>
      <c r="S31" s="135"/>
    </row>
    <row r="32" spans="1:19">
      <c r="A32" s="127">
        <v>10</v>
      </c>
      <c r="B32" s="465" t="s">
        <v>198</v>
      </c>
      <c r="C32" s="466"/>
      <c r="D32" s="129"/>
      <c r="E32" s="130"/>
      <c r="F32" s="130"/>
      <c r="G32" s="130"/>
      <c r="H32" s="131"/>
      <c r="I32" s="131"/>
      <c r="J32" s="131"/>
      <c r="K32" s="132"/>
      <c r="L32" s="132"/>
      <c r="M32" s="133"/>
      <c r="N32" s="129"/>
      <c r="O32" s="129"/>
      <c r="P32" s="129"/>
      <c r="Q32" s="129"/>
      <c r="R32" s="129"/>
      <c r="S32" s="135"/>
    </row>
    <row r="34" spans="2:2">
      <c r="B34" s="101" t="s">
        <v>180</v>
      </c>
    </row>
    <row r="36" spans="2:2">
      <c r="B36" s="67" t="s">
        <v>134</v>
      </c>
    </row>
    <row r="38" spans="2:2">
      <c r="B38" s="67" t="s">
        <v>135</v>
      </c>
    </row>
  </sheetData>
  <mergeCells count="15">
    <mergeCell ref="B2:S2"/>
    <mergeCell ref="B3:S3"/>
    <mergeCell ref="A4:A5"/>
    <mergeCell ref="B4:B5"/>
    <mergeCell ref="C4:C5"/>
    <mergeCell ref="D4:D5"/>
    <mergeCell ref="E4:E5"/>
    <mergeCell ref="F4:H4"/>
    <mergeCell ref="I4:M4"/>
    <mergeCell ref="N4:S4"/>
    <mergeCell ref="B31:C31"/>
    <mergeCell ref="B32:C32"/>
    <mergeCell ref="B22:C22"/>
    <mergeCell ref="B26:C26"/>
    <mergeCell ref="B27:C27"/>
  </mergeCells>
  <printOptions horizontalCentered="1"/>
  <pageMargins left="0.70866141732283472" right="0" top="0" bottom="0" header="0.31496062992125984" footer="0.31496062992125984"/>
  <pageSetup paperSize="9" scale="8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0"/>
  <sheetViews>
    <sheetView tabSelected="1" workbookViewId="0">
      <selection activeCell="A3" sqref="A3:F3"/>
    </sheetView>
  </sheetViews>
  <sheetFormatPr defaultRowHeight="13.2"/>
  <cols>
    <col min="1" max="1" width="3.33203125" style="67" customWidth="1"/>
    <col min="2" max="2" width="13" style="67" customWidth="1"/>
    <col min="3" max="3" width="16.33203125" style="67" customWidth="1"/>
    <col min="4" max="4" width="10.44140625" style="67" customWidth="1"/>
    <col min="5" max="5" width="15.33203125" style="67" customWidth="1"/>
    <col min="6" max="6" width="18.88671875" style="67" customWidth="1"/>
    <col min="7" max="7" width="17.109375" style="67" customWidth="1"/>
    <col min="8" max="256" width="9.109375" style="67"/>
    <col min="257" max="257" width="3.33203125" style="67" customWidth="1"/>
    <col min="258" max="258" width="13" style="67" customWidth="1"/>
    <col min="259" max="259" width="16.33203125" style="67" customWidth="1"/>
    <col min="260" max="260" width="10.44140625" style="67" customWidth="1"/>
    <col min="261" max="261" width="15.33203125" style="67" customWidth="1"/>
    <col min="262" max="262" width="18.88671875" style="67" customWidth="1"/>
    <col min="263" max="263" width="17.109375" style="67" customWidth="1"/>
    <col min="264" max="512" width="9.109375" style="67"/>
    <col min="513" max="513" width="3.33203125" style="67" customWidth="1"/>
    <col min="514" max="514" width="13" style="67" customWidth="1"/>
    <col min="515" max="515" width="16.33203125" style="67" customWidth="1"/>
    <col min="516" max="516" width="10.44140625" style="67" customWidth="1"/>
    <col min="517" max="517" width="15.33203125" style="67" customWidth="1"/>
    <col min="518" max="518" width="18.88671875" style="67" customWidth="1"/>
    <col min="519" max="519" width="17.109375" style="67" customWidth="1"/>
    <col min="520" max="768" width="9.109375" style="67"/>
    <col min="769" max="769" width="3.33203125" style="67" customWidth="1"/>
    <col min="770" max="770" width="13" style="67" customWidth="1"/>
    <col min="771" max="771" width="16.33203125" style="67" customWidth="1"/>
    <col min="772" max="772" width="10.44140625" style="67" customWidth="1"/>
    <col min="773" max="773" width="15.33203125" style="67" customWidth="1"/>
    <col min="774" max="774" width="18.88671875" style="67" customWidth="1"/>
    <col min="775" max="775" width="17.109375" style="67" customWidth="1"/>
    <col min="776" max="1024" width="9.109375" style="67"/>
    <col min="1025" max="1025" width="3.33203125" style="67" customWidth="1"/>
    <col min="1026" max="1026" width="13" style="67" customWidth="1"/>
    <col min="1027" max="1027" width="16.33203125" style="67" customWidth="1"/>
    <col min="1028" max="1028" width="10.44140625" style="67" customWidth="1"/>
    <col min="1029" max="1029" width="15.33203125" style="67" customWidth="1"/>
    <col min="1030" max="1030" width="18.88671875" style="67" customWidth="1"/>
    <col min="1031" max="1031" width="17.109375" style="67" customWidth="1"/>
    <col min="1032" max="1280" width="9.109375" style="67"/>
    <col min="1281" max="1281" width="3.33203125" style="67" customWidth="1"/>
    <col min="1282" max="1282" width="13" style="67" customWidth="1"/>
    <col min="1283" max="1283" width="16.33203125" style="67" customWidth="1"/>
    <col min="1284" max="1284" width="10.44140625" style="67" customWidth="1"/>
    <col min="1285" max="1285" width="15.33203125" style="67" customWidth="1"/>
    <col min="1286" max="1286" width="18.88671875" style="67" customWidth="1"/>
    <col min="1287" max="1287" width="17.109375" style="67" customWidth="1"/>
    <col min="1288" max="1536" width="9.109375" style="67"/>
    <col min="1537" max="1537" width="3.33203125" style="67" customWidth="1"/>
    <col min="1538" max="1538" width="13" style="67" customWidth="1"/>
    <col min="1539" max="1539" width="16.33203125" style="67" customWidth="1"/>
    <col min="1540" max="1540" width="10.44140625" style="67" customWidth="1"/>
    <col min="1541" max="1541" width="15.33203125" style="67" customWidth="1"/>
    <col min="1542" max="1542" width="18.88671875" style="67" customWidth="1"/>
    <col min="1543" max="1543" width="17.109375" style="67" customWidth="1"/>
    <col min="1544" max="1792" width="9.109375" style="67"/>
    <col min="1793" max="1793" width="3.33203125" style="67" customWidth="1"/>
    <col min="1794" max="1794" width="13" style="67" customWidth="1"/>
    <col min="1795" max="1795" width="16.33203125" style="67" customWidth="1"/>
    <col min="1796" max="1796" width="10.44140625" style="67" customWidth="1"/>
    <col min="1797" max="1797" width="15.33203125" style="67" customWidth="1"/>
    <col min="1798" max="1798" width="18.88671875" style="67" customWidth="1"/>
    <col min="1799" max="1799" width="17.109375" style="67" customWidth="1"/>
    <col min="1800" max="2048" width="9.109375" style="67"/>
    <col min="2049" max="2049" width="3.33203125" style="67" customWidth="1"/>
    <col min="2050" max="2050" width="13" style="67" customWidth="1"/>
    <col min="2051" max="2051" width="16.33203125" style="67" customWidth="1"/>
    <col min="2052" max="2052" width="10.44140625" style="67" customWidth="1"/>
    <col min="2053" max="2053" width="15.33203125" style="67" customWidth="1"/>
    <col min="2054" max="2054" width="18.88671875" style="67" customWidth="1"/>
    <col min="2055" max="2055" width="17.109375" style="67" customWidth="1"/>
    <col min="2056" max="2304" width="9.109375" style="67"/>
    <col min="2305" max="2305" width="3.33203125" style="67" customWidth="1"/>
    <col min="2306" max="2306" width="13" style="67" customWidth="1"/>
    <col min="2307" max="2307" width="16.33203125" style="67" customWidth="1"/>
    <col min="2308" max="2308" width="10.44140625" style="67" customWidth="1"/>
    <col min="2309" max="2309" width="15.33203125" style="67" customWidth="1"/>
    <col min="2310" max="2310" width="18.88671875" style="67" customWidth="1"/>
    <col min="2311" max="2311" width="17.109375" style="67" customWidth="1"/>
    <col min="2312" max="2560" width="9.109375" style="67"/>
    <col min="2561" max="2561" width="3.33203125" style="67" customWidth="1"/>
    <col min="2562" max="2562" width="13" style="67" customWidth="1"/>
    <col min="2563" max="2563" width="16.33203125" style="67" customWidth="1"/>
    <col min="2564" max="2564" width="10.44140625" style="67" customWidth="1"/>
    <col min="2565" max="2565" width="15.33203125" style="67" customWidth="1"/>
    <col min="2566" max="2566" width="18.88671875" style="67" customWidth="1"/>
    <col min="2567" max="2567" width="17.109375" style="67" customWidth="1"/>
    <col min="2568" max="2816" width="9.109375" style="67"/>
    <col min="2817" max="2817" width="3.33203125" style="67" customWidth="1"/>
    <col min="2818" max="2818" width="13" style="67" customWidth="1"/>
    <col min="2819" max="2819" width="16.33203125" style="67" customWidth="1"/>
    <col min="2820" max="2820" width="10.44140625" style="67" customWidth="1"/>
    <col min="2821" max="2821" width="15.33203125" style="67" customWidth="1"/>
    <col min="2822" max="2822" width="18.88671875" style="67" customWidth="1"/>
    <col min="2823" max="2823" width="17.109375" style="67" customWidth="1"/>
    <col min="2824" max="3072" width="9.109375" style="67"/>
    <col min="3073" max="3073" width="3.33203125" style="67" customWidth="1"/>
    <col min="3074" max="3074" width="13" style="67" customWidth="1"/>
    <col min="3075" max="3075" width="16.33203125" style="67" customWidth="1"/>
    <col min="3076" max="3076" width="10.44140625" style="67" customWidth="1"/>
    <col min="3077" max="3077" width="15.33203125" style="67" customWidth="1"/>
    <col min="3078" max="3078" width="18.88671875" style="67" customWidth="1"/>
    <col min="3079" max="3079" width="17.109375" style="67" customWidth="1"/>
    <col min="3080" max="3328" width="9.109375" style="67"/>
    <col min="3329" max="3329" width="3.33203125" style="67" customWidth="1"/>
    <col min="3330" max="3330" width="13" style="67" customWidth="1"/>
    <col min="3331" max="3331" width="16.33203125" style="67" customWidth="1"/>
    <col min="3332" max="3332" width="10.44140625" style="67" customWidth="1"/>
    <col min="3333" max="3333" width="15.33203125" style="67" customWidth="1"/>
    <col min="3334" max="3334" width="18.88671875" style="67" customWidth="1"/>
    <col min="3335" max="3335" width="17.109375" style="67" customWidth="1"/>
    <col min="3336" max="3584" width="9.109375" style="67"/>
    <col min="3585" max="3585" width="3.33203125" style="67" customWidth="1"/>
    <col min="3586" max="3586" width="13" style="67" customWidth="1"/>
    <col min="3587" max="3587" width="16.33203125" style="67" customWidth="1"/>
    <col min="3588" max="3588" width="10.44140625" style="67" customWidth="1"/>
    <col min="3589" max="3589" width="15.33203125" style="67" customWidth="1"/>
    <col min="3590" max="3590" width="18.88671875" style="67" customWidth="1"/>
    <col min="3591" max="3591" width="17.109375" style="67" customWidth="1"/>
    <col min="3592" max="3840" width="9.109375" style="67"/>
    <col min="3841" max="3841" width="3.33203125" style="67" customWidth="1"/>
    <col min="3842" max="3842" width="13" style="67" customWidth="1"/>
    <col min="3843" max="3843" width="16.33203125" style="67" customWidth="1"/>
    <col min="3844" max="3844" width="10.44140625" style="67" customWidth="1"/>
    <col min="3845" max="3845" width="15.33203125" style="67" customWidth="1"/>
    <col min="3846" max="3846" width="18.88671875" style="67" customWidth="1"/>
    <col min="3847" max="3847" width="17.109375" style="67" customWidth="1"/>
    <col min="3848" max="4096" width="9.109375" style="67"/>
    <col min="4097" max="4097" width="3.33203125" style="67" customWidth="1"/>
    <col min="4098" max="4098" width="13" style="67" customWidth="1"/>
    <col min="4099" max="4099" width="16.33203125" style="67" customWidth="1"/>
    <col min="4100" max="4100" width="10.44140625" style="67" customWidth="1"/>
    <col min="4101" max="4101" width="15.33203125" style="67" customWidth="1"/>
    <col min="4102" max="4102" width="18.88671875" style="67" customWidth="1"/>
    <col min="4103" max="4103" width="17.109375" style="67" customWidth="1"/>
    <col min="4104" max="4352" width="9.109375" style="67"/>
    <col min="4353" max="4353" width="3.33203125" style="67" customWidth="1"/>
    <col min="4354" max="4354" width="13" style="67" customWidth="1"/>
    <col min="4355" max="4355" width="16.33203125" style="67" customWidth="1"/>
    <col min="4356" max="4356" width="10.44140625" style="67" customWidth="1"/>
    <col min="4357" max="4357" width="15.33203125" style="67" customWidth="1"/>
    <col min="4358" max="4358" width="18.88671875" style="67" customWidth="1"/>
    <col min="4359" max="4359" width="17.109375" style="67" customWidth="1"/>
    <col min="4360" max="4608" width="9.109375" style="67"/>
    <col min="4609" max="4609" width="3.33203125" style="67" customWidth="1"/>
    <col min="4610" max="4610" width="13" style="67" customWidth="1"/>
    <col min="4611" max="4611" width="16.33203125" style="67" customWidth="1"/>
    <col min="4612" max="4612" width="10.44140625" style="67" customWidth="1"/>
    <col min="4613" max="4613" width="15.33203125" style="67" customWidth="1"/>
    <col min="4614" max="4614" width="18.88671875" style="67" customWidth="1"/>
    <col min="4615" max="4615" width="17.109375" style="67" customWidth="1"/>
    <col min="4616" max="4864" width="9.109375" style="67"/>
    <col min="4865" max="4865" width="3.33203125" style="67" customWidth="1"/>
    <col min="4866" max="4866" width="13" style="67" customWidth="1"/>
    <col min="4867" max="4867" width="16.33203125" style="67" customWidth="1"/>
    <col min="4868" max="4868" width="10.44140625" style="67" customWidth="1"/>
    <col min="4869" max="4869" width="15.33203125" style="67" customWidth="1"/>
    <col min="4870" max="4870" width="18.88671875" style="67" customWidth="1"/>
    <col min="4871" max="4871" width="17.109375" style="67" customWidth="1"/>
    <col min="4872" max="5120" width="9.109375" style="67"/>
    <col min="5121" max="5121" width="3.33203125" style="67" customWidth="1"/>
    <col min="5122" max="5122" width="13" style="67" customWidth="1"/>
    <col min="5123" max="5123" width="16.33203125" style="67" customWidth="1"/>
    <col min="5124" max="5124" width="10.44140625" style="67" customWidth="1"/>
    <col min="5125" max="5125" width="15.33203125" style="67" customWidth="1"/>
    <col min="5126" max="5126" width="18.88671875" style="67" customWidth="1"/>
    <col min="5127" max="5127" width="17.109375" style="67" customWidth="1"/>
    <col min="5128" max="5376" width="9.109375" style="67"/>
    <col min="5377" max="5377" width="3.33203125" style="67" customWidth="1"/>
    <col min="5378" max="5378" width="13" style="67" customWidth="1"/>
    <col min="5379" max="5379" width="16.33203125" style="67" customWidth="1"/>
    <col min="5380" max="5380" width="10.44140625" style="67" customWidth="1"/>
    <col min="5381" max="5381" width="15.33203125" style="67" customWidth="1"/>
    <col min="5382" max="5382" width="18.88671875" style="67" customWidth="1"/>
    <col min="5383" max="5383" width="17.109375" style="67" customWidth="1"/>
    <col min="5384" max="5632" width="9.109375" style="67"/>
    <col min="5633" max="5633" width="3.33203125" style="67" customWidth="1"/>
    <col min="5634" max="5634" width="13" style="67" customWidth="1"/>
    <col min="5635" max="5635" width="16.33203125" style="67" customWidth="1"/>
    <col min="5636" max="5636" width="10.44140625" style="67" customWidth="1"/>
    <col min="5637" max="5637" width="15.33203125" style="67" customWidth="1"/>
    <col min="5638" max="5638" width="18.88671875" style="67" customWidth="1"/>
    <col min="5639" max="5639" width="17.109375" style="67" customWidth="1"/>
    <col min="5640" max="5888" width="9.109375" style="67"/>
    <col min="5889" max="5889" width="3.33203125" style="67" customWidth="1"/>
    <col min="5890" max="5890" width="13" style="67" customWidth="1"/>
    <col min="5891" max="5891" width="16.33203125" style="67" customWidth="1"/>
    <col min="5892" max="5892" width="10.44140625" style="67" customWidth="1"/>
    <col min="5893" max="5893" width="15.33203125" style="67" customWidth="1"/>
    <col min="5894" max="5894" width="18.88671875" style="67" customWidth="1"/>
    <col min="5895" max="5895" width="17.109375" style="67" customWidth="1"/>
    <col min="5896" max="6144" width="9.109375" style="67"/>
    <col min="6145" max="6145" width="3.33203125" style="67" customWidth="1"/>
    <col min="6146" max="6146" width="13" style="67" customWidth="1"/>
    <col min="6147" max="6147" width="16.33203125" style="67" customWidth="1"/>
    <col min="6148" max="6148" width="10.44140625" style="67" customWidth="1"/>
    <col min="6149" max="6149" width="15.33203125" style="67" customWidth="1"/>
    <col min="6150" max="6150" width="18.88671875" style="67" customWidth="1"/>
    <col min="6151" max="6151" width="17.109375" style="67" customWidth="1"/>
    <col min="6152" max="6400" width="9.109375" style="67"/>
    <col min="6401" max="6401" width="3.33203125" style="67" customWidth="1"/>
    <col min="6402" max="6402" width="13" style="67" customWidth="1"/>
    <col min="6403" max="6403" width="16.33203125" style="67" customWidth="1"/>
    <col min="6404" max="6404" width="10.44140625" style="67" customWidth="1"/>
    <col min="6405" max="6405" width="15.33203125" style="67" customWidth="1"/>
    <col min="6406" max="6406" width="18.88671875" style="67" customWidth="1"/>
    <col min="6407" max="6407" width="17.109375" style="67" customWidth="1"/>
    <col min="6408" max="6656" width="9.109375" style="67"/>
    <col min="6657" max="6657" width="3.33203125" style="67" customWidth="1"/>
    <col min="6658" max="6658" width="13" style="67" customWidth="1"/>
    <col min="6659" max="6659" width="16.33203125" style="67" customWidth="1"/>
    <col min="6660" max="6660" width="10.44140625" style="67" customWidth="1"/>
    <col min="6661" max="6661" width="15.33203125" style="67" customWidth="1"/>
    <col min="6662" max="6662" width="18.88671875" style="67" customWidth="1"/>
    <col min="6663" max="6663" width="17.109375" style="67" customWidth="1"/>
    <col min="6664" max="6912" width="9.109375" style="67"/>
    <col min="6913" max="6913" width="3.33203125" style="67" customWidth="1"/>
    <col min="6914" max="6914" width="13" style="67" customWidth="1"/>
    <col min="6915" max="6915" width="16.33203125" style="67" customWidth="1"/>
    <col min="6916" max="6916" width="10.44140625" style="67" customWidth="1"/>
    <col min="6917" max="6917" width="15.33203125" style="67" customWidth="1"/>
    <col min="6918" max="6918" width="18.88671875" style="67" customWidth="1"/>
    <col min="6919" max="6919" width="17.109375" style="67" customWidth="1"/>
    <col min="6920" max="7168" width="9.109375" style="67"/>
    <col min="7169" max="7169" width="3.33203125" style="67" customWidth="1"/>
    <col min="7170" max="7170" width="13" style="67" customWidth="1"/>
    <col min="7171" max="7171" width="16.33203125" style="67" customWidth="1"/>
    <col min="7172" max="7172" width="10.44140625" style="67" customWidth="1"/>
    <col min="7173" max="7173" width="15.33203125" style="67" customWidth="1"/>
    <col min="7174" max="7174" width="18.88671875" style="67" customWidth="1"/>
    <col min="7175" max="7175" width="17.109375" style="67" customWidth="1"/>
    <col min="7176" max="7424" width="9.109375" style="67"/>
    <col min="7425" max="7425" width="3.33203125" style="67" customWidth="1"/>
    <col min="7426" max="7426" width="13" style="67" customWidth="1"/>
    <col min="7427" max="7427" width="16.33203125" style="67" customWidth="1"/>
    <col min="7428" max="7428" width="10.44140625" style="67" customWidth="1"/>
    <col min="7429" max="7429" width="15.33203125" style="67" customWidth="1"/>
    <col min="7430" max="7430" width="18.88671875" style="67" customWidth="1"/>
    <col min="7431" max="7431" width="17.109375" style="67" customWidth="1"/>
    <col min="7432" max="7680" width="9.109375" style="67"/>
    <col min="7681" max="7681" width="3.33203125" style="67" customWidth="1"/>
    <col min="7682" max="7682" width="13" style="67" customWidth="1"/>
    <col min="7683" max="7683" width="16.33203125" style="67" customWidth="1"/>
    <col min="7684" max="7684" width="10.44140625" style="67" customWidth="1"/>
    <col min="7685" max="7685" width="15.33203125" style="67" customWidth="1"/>
    <col min="7686" max="7686" width="18.88671875" style="67" customWidth="1"/>
    <col min="7687" max="7687" width="17.109375" style="67" customWidth="1"/>
    <col min="7688" max="7936" width="9.109375" style="67"/>
    <col min="7937" max="7937" width="3.33203125" style="67" customWidth="1"/>
    <col min="7938" max="7938" width="13" style="67" customWidth="1"/>
    <col min="7939" max="7939" width="16.33203125" style="67" customWidth="1"/>
    <col min="7940" max="7940" width="10.44140625" style="67" customWidth="1"/>
    <col min="7941" max="7941" width="15.33203125" style="67" customWidth="1"/>
    <col min="7942" max="7942" width="18.88671875" style="67" customWidth="1"/>
    <col min="7943" max="7943" width="17.109375" style="67" customWidth="1"/>
    <col min="7944" max="8192" width="9.109375" style="67"/>
    <col min="8193" max="8193" width="3.33203125" style="67" customWidth="1"/>
    <col min="8194" max="8194" width="13" style="67" customWidth="1"/>
    <col min="8195" max="8195" width="16.33203125" style="67" customWidth="1"/>
    <col min="8196" max="8196" width="10.44140625" style="67" customWidth="1"/>
    <col min="8197" max="8197" width="15.33203125" style="67" customWidth="1"/>
    <col min="8198" max="8198" width="18.88671875" style="67" customWidth="1"/>
    <col min="8199" max="8199" width="17.109375" style="67" customWidth="1"/>
    <col min="8200" max="8448" width="9.109375" style="67"/>
    <col min="8449" max="8449" width="3.33203125" style="67" customWidth="1"/>
    <col min="8450" max="8450" width="13" style="67" customWidth="1"/>
    <col min="8451" max="8451" width="16.33203125" style="67" customWidth="1"/>
    <col min="8452" max="8452" width="10.44140625" style="67" customWidth="1"/>
    <col min="8453" max="8453" width="15.33203125" style="67" customWidth="1"/>
    <col min="8454" max="8454" width="18.88671875" style="67" customWidth="1"/>
    <col min="8455" max="8455" width="17.109375" style="67" customWidth="1"/>
    <col min="8456" max="8704" width="9.109375" style="67"/>
    <col min="8705" max="8705" width="3.33203125" style="67" customWidth="1"/>
    <col min="8706" max="8706" width="13" style="67" customWidth="1"/>
    <col min="8707" max="8707" width="16.33203125" style="67" customWidth="1"/>
    <col min="8708" max="8708" width="10.44140625" style="67" customWidth="1"/>
    <col min="8709" max="8709" width="15.33203125" style="67" customWidth="1"/>
    <col min="8710" max="8710" width="18.88671875" style="67" customWidth="1"/>
    <col min="8711" max="8711" width="17.109375" style="67" customWidth="1"/>
    <col min="8712" max="8960" width="9.109375" style="67"/>
    <col min="8961" max="8961" width="3.33203125" style="67" customWidth="1"/>
    <col min="8962" max="8962" width="13" style="67" customWidth="1"/>
    <col min="8963" max="8963" width="16.33203125" style="67" customWidth="1"/>
    <col min="8964" max="8964" width="10.44140625" style="67" customWidth="1"/>
    <col min="8965" max="8965" width="15.33203125" style="67" customWidth="1"/>
    <col min="8966" max="8966" width="18.88671875" style="67" customWidth="1"/>
    <col min="8967" max="8967" width="17.109375" style="67" customWidth="1"/>
    <col min="8968" max="9216" width="9.109375" style="67"/>
    <col min="9217" max="9217" width="3.33203125" style="67" customWidth="1"/>
    <col min="9218" max="9218" width="13" style="67" customWidth="1"/>
    <col min="9219" max="9219" width="16.33203125" style="67" customWidth="1"/>
    <col min="9220" max="9220" width="10.44140625" style="67" customWidth="1"/>
    <col min="9221" max="9221" width="15.33203125" style="67" customWidth="1"/>
    <col min="9222" max="9222" width="18.88671875" style="67" customWidth="1"/>
    <col min="9223" max="9223" width="17.109375" style="67" customWidth="1"/>
    <col min="9224" max="9472" width="9.109375" style="67"/>
    <col min="9473" max="9473" width="3.33203125" style="67" customWidth="1"/>
    <col min="9474" max="9474" width="13" style="67" customWidth="1"/>
    <col min="9475" max="9475" width="16.33203125" style="67" customWidth="1"/>
    <col min="9476" max="9476" width="10.44140625" style="67" customWidth="1"/>
    <col min="9477" max="9477" width="15.33203125" style="67" customWidth="1"/>
    <col min="9478" max="9478" width="18.88671875" style="67" customWidth="1"/>
    <col min="9479" max="9479" width="17.109375" style="67" customWidth="1"/>
    <col min="9480" max="9728" width="9.109375" style="67"/>
    <col min="9729" max="9729" width="3.33203125" style="67" customWidth="1"/>
    <col min="9730" max="9730" width="13" style="67" customWidth="1"/>
    <col min="9731" max="9731" width="16.33203125" style="67" customWidth="1"/>
    <col min="9732" max="9732" width="10.44140625" style="67" customWidth="1"/>
    <col min="9733" max="9733" width="15.33203125" style="67" customWidth="1"/>
    <col min="9734" max="9734" width="18.88671875" style="67" customWidth="1"/>
    <col min="9735" max="9735" width="17.109375" style="67" customWidth="1"/>
    <col min="9736" max="9984" width="9.109375" style="67"/>
    <col min="9985" max="9985" width="3.33203125" style="67" customWidth="1"/>
    <col min="9986" max="9986" width="13" style="67" customWidth="1"/>
    <col min="9987" max="9987" width="16.33203125" style="67" customWidth="1"/>
    <col min="9988" max="9988" width="10.44140625" style="67" customWidth="1"/>
    <col min="9989" max="9989" width="15.33203125" style="67" customWidth="1"/>
    <col min="9990" max="9990" width="18.88671875" style="67" customWidth="1"/>
    <col min="9991" max="9991" width="17.109375" style="67" customWidth="1"/>
    <col min="9992" max="10240" width="9.109375" style="67"/>
    <col min="10241" max="10241" width="3.33203125" style="67" customWidth="1"/>
    <col min="10242" max="10242" width="13" style="67" customWidth="1"/>
    <col min="10243" max="10243" width="16.33203125" style="67" customWidth="1"/>
    <col min="10244" max="10244" width="10.44140625" style="67" customWidth="1"/>
    <col min="10245" max="10245" width="15.33203125" style="67" customWidth="1"/>
    <col min="10246" max="10246" width="18.88671875" style="67" customWidth="1"/>
    <col min="10247" max="10247" width="17.109375" style="67" customWidth="1"/>
    <col min="10248" max="10496" width="9.109375" style="67"/>
    <col min="10497" max="10497" width="3.33203125" style="67" customWidth="1"/>
    <col min="10498" max="10498" width="13" style="67" customWidth="1"/>
    <col min="10499" max="10499" width="16.33203125" style="67" customWidth="1"/>
    <col min="10500" max="10500" width="10.44140625" style="67" customWidth="1"/>
    <col min="10501" max="10501" width="15.33203125" style="67" customWidth="1"/>
    <col min="10502" max="10502" width="18.88671875" style="67" customWidth="1"/>
    <col min="10503" max="10503" width="17.109375" style="67" customWidth="1"/>
    <col min="10504" max="10752" width="9.109375" style="67"/>
    <col min="10753" max="10753" width="3.33203125" style="67" customWidth="1"/>
    <col min="10754" max="10754" width="13" style="67" customWidth="1"/>
    <col min="10755" max="10755" width="16.33203125" style="67" customWidth="1"/>
    <col min="10756" max="10756" width="10.44140625" style="67" customWidth="1"/>
    <col min="10757" max="10757" width="15.33203125" style="67" customWidth="1"/>
    <col min="10758" max="10758" width="18.88671875" style="67" customWidth="1"/>
    <col min="10759" max="10759" width="17.109375" style="67" customWidth="1"/>
    <col min="10760" max="11008" width="9.109375" style="67"/>
    <col min="11009" max="11009" width="3.33203125" style="67" customWidth="1"/>
    <col min="11010" max="11010" width="13" style="67" customWidth="1"/>
    <col min="11011" max="11011" width="16.33203125" style="67" customWidth="1"/>
    <col min="11012" max="11012" width="10.44140625" style="67" customWidth="1"/>
    <col min="11013" max="11013" width="15.33203125" style="67" customWidth="1"/>
    <col min="11014" max="11014" width="18.88671875" style="67" customWidth="1"/>
    <col min="11015" max="11015" width="17.109375" style="67" customWidth="1"/>
    <col min="11016" max="11264" width="9.109375" style="67"/>
    <col min="11265" max="11265" width="3.33203125" style="67" customWidth="1"/>
    <col min="11266" max="11266" width="13" style="67" customWidth="1"/>
    <col min="11267" max="11267" width="16.33203125" style="67" customWidth="1"/>
    <col min="11268" max="11268" width="10.44140625" style="67" customWidth="1"/>
    <col min="11269" max="11269" width="15.33203125" style="67" customWidth="1"/>
    <col min="11270" max="11270" width="18.88671875" style="67" customWidth="1"/>
    <col min="11271" max="11271" width="17.109375" style="67" customWidth="1"/>
    <col min="11272" max="11520" width="9.109375" style="67"/>
    <col min="11521" max="11521" width="3.33203125" style="67" customWidth="1"/>
    <col min="11522" max="11522" width="13" style="67" customWidth="1"/>
    <col min="11523" max="11523" width="16.33203125" style="67" customWidth="1"/>
    <col min="11524" max="11524" width="10.44140625" style="67" customWidth="1"/>
    <col min="11525" max="11525" width="15.33203125" style="67" customWidth="1"/>
    <col min="11526" max="11526" width="18.88671875" style="67" customWidth="1"/>
    <col min="11527" max="11527" width="17.109375" style="67" customWidth="1"/>
    <col min="11528" max="11776" width="9.109375" style="67"/>
    <col min="11777" max="11777" width="3.33203125" style="67" customWidth="1"/>
    <col min="11778" max="11778" width="13" style="67" customWidth="1"/>
    <col min="11779" max="11779" width="16.33203125" style="67" customWidth="1"/>
    <col min="11780" max="11780" width="10.44140625" style="67" customWidth="1"/>
    <col min="11781" max="11781" width="15.33203125" style="67" customWidth="1"/>
    <col min="11782" max="11782" width="18.88671875" style="67" customWidth="1"/>
    <col min="11783" max="11783" width="17.109375" style="67" customWidth="1"/>
    <col min="11784" max="12032" width="9.109375" style="67"/>
    <col min="12033" max="12033" width="3.33203125" style="67" customWidth="1"/>
    <col min="12034" max="12034" width="13" style="67" customWidth="1"/>
    <col min="12035" max="12035" width="16.33203125" style="67" customWidth="1"/>
    <col min="12036" max="12036" width="10.44140625" style="67" customWidth="1"/>
    <col min="12037" max="12037" width="15.33203125" style="67" customWidth="1"/>
    <col min="12038" max="12038" width="18.88671875" style="67" customWidth="1"/>
    <col min="12039" max="12039" width="17.109375" style="67" customWidth="1"/>
    <col min="12040" max="12288" width="9.109375" style="67"/>
    <col min="12289" max="12289" width="3.33203125" style="67" customWidth="1"/>
    <col min="12290" max="12290" width="13" style="67" customWidth="1"/>
    <col min="12291" max="12291" width="16.33203125" style="67" customWidth="1"/>
    <col min="12292" max="12292" width="10.44140625" style="67" customWidth="1"/>
    <col min="12293" max="12293" width="15.33203125" style="67" customWidth="1"/>
    <col min="12294" max="12294" width="18.88671875" style="67" customWidth="1"/>
    <col min="12295" max="12295" width="17.109375" style="67" customWidth="1"/>
    <col min="12296" max="12544" width="9.109375" style="67"/>
    <col min="12545" max="12545" width="3.33203125" style="67" customWidth="1"/>
    <col min="12546" max="12546" width="13" style="67" customWidth="1"/>
    <col min="12547" max="12547" width="16.33203125" style="67" customWidth="1"/>
    <col min="12548" max="12548" width="10.44140625" style="67" customWidth="1"/>
    <col min="12549" max="12549" width="15.33203125" style="67" customWidth="1"/>
    <col min="12550" max="12550" width="18.88671875" style="67" customWidth="1"/>
    <col min="12551" max="12551" width="17.109375" style="67" customWidth="1"/>
    <col min="12552" max="12800" width="9.109375" style="67"/>
    <col min="12801" max="12801" width="3.33203125" style="67" customWidth="1"/>
    <col min="12802" max="12802" width="13" style="67" customWidth="1"/>
    <col min="12803" max="12803" width="16.33203125" style="67" customWidth="1"/>
    <col min="12804" max="12804" width="10.44140625" style="67" customWidth="1"/>
    <col min="12805" max="12805" width="15.33203125" style="67" customWidth="1"/>
    <col min="12806" max="12806" width="18.88671875" style="67" customWidth="1"/>
    <col min="12807" max="12807" width="17.109375" style="67" customWidth="1"/>
    <col min="12808" max="13056" width="9.109375" style="67"/>
    <col min="13057" max="13057" width="3.33203125" style="67" customWidth="1"/>
    <col min="13058" max="13058" width="13" style="67" customWidth="1"/>
    <col min="13059" max="13059" width="16.33203125" style="67" customWidth="1"/>
    <col min="13060" max="13060" width="10.44140625" style="67" customWidth="1"/>
    <col min="13061" max="13061" width="15.33203125" style="67" customWidth="1"/>
    <col min="13062" max="13062" width="18.88671875" style="67" customWidth="1"/>
    <col min="13063" max="13063" width="17.109375" style="67" customWidth="1"/>
    <col min="13064" max="13312" width="9.109375" style="67"/>
    <col min="13313" max="13313" width="3.33203125" style="67" customWidth="1"/>
    <col min="13314" max="13314" width="13" style="67" customWidth="1"/>
    <col min="13315" max="13315" width="16.33203125" style="67" customWidth="1"/>
    <col min="13316" max="13316" width="10.44140625" style="67" customWidth="1"/>
    <col min="13317" max="13317" width="15.33203125" style="67" customWidth="1"/>
    <col min="13318" max="13318" width="18.88671875" style="67" customWidth="1"/>
    <col min="13319" max="13319" width="17.109375" style="67" customWidth="1"/>
    <col min="13320" max="13568" width="9.109375" style="67"/>
    <col min="13569" max="13569" width="3.33203125" style="67" customWidth="1"/>
    <col min="13570" max="13570" width="13" style="67" customWidth="1"/>
    <col min="13571" max="13571" width="16.33203125" style="67" customWidth="1"/>
    <col min="13572" max="13572" width="10.44140625" style="67" customWidth="1"/>
    <col min="13573" max="13573" width="15.33203125" style="67" customWidth="1"/>
    <col min="13574" max="13574" width="18.88671875" style="67" customWidth="1"/>
    <col min="13575" max="13575" width="17.109375" style="67" customWidth="1"/>
    <col min="13576" max="13824" width="9.109375" style="67"/>
    <col min="13825" max="13825" width="3.33203125" style="67" customWidth="1"/>
    <col min="13826" max="13826" width="13" style="67" customWidth="1"/>
    <col min="13827" max="13827" width="16.33203125" style="67" customWidth="1"/>
    <col min="13828" max="13828" width="10.44140625" style="67" customWidth="1"/>
    <col min="13829" max="13829" width="15.33203125" style="67" customWidth="1"/>
    <col min="13830" max="13830" width="18.88671875" style="67" customWidth="1"/>
    <col min="13831" max="13831" width="17.109375" style="67" customWidth="1"/>
    <col min="13832" max="14080" width="9.109375" style="67"/>
    <col min="14081" max="14081" width="3.33203125" style="67" customWidth="1"/>
    <col min="14082" max="14082" width="13" style="67" customWidth="1"/>
    <col min="14083" max="14083" width="16.33203125" style="67" customWidth="1"/>
    <col min="14084" max="14084" width="10.44140625" style="67" customWidth="1"/>
    <col min="14085" max="14085" width="15.33203125" style="67" customWidth="1"/>
    <col min="14086" max="14086" width="18.88671875" style="67" customWidth="1"/>
    <col min="14087" max="14087" width="17.109375" style="67" customWidth="1"/>
    <col min="14088" max="14336" width="9.109375" style="67"/>
    <col min="14337" max="14337" width="3.33203125" style="67" customWidth="1"/>
    <col min="14338" max="14338" width="13" style="67" customWidth="1"/>
    <col min="14339" max="14339" width="16.33203125" style="67" customWidth="1"/>
    <col min="14340" max="14340" width="10.44140625" style="67" customWidth="1"/>
    <col min="14341" max="14341" width="15.33203125" style="67" customWidth="1"/>
    <col min="14342" max="14342" width="18.88671875" style="67" customWidth="1"/>
    <col min="14343" max="14343" width="17.109375" style="67" customWidth="1"/>
    <col min="14344" max="14592" width="9.109375" style="67"/>
    <col min="14593" max="14593" width="3.33203125" style="67" customWidth="1"/>
    <col min="14594" max="14594" width="13" style="67" customWidth="1"/>
    <col min="14595" max="14595" width="16.33203125" style="67" customWidth="1"/>
    <col min="14596" max="14596" width="10.44140625" style="67" customWidth="1"/>
    <col min="14597" max="14597" width="15.33203125" style="67" customWidth="1"/>
    <col min="14598" max="14598" width="18.88671875" style="67" customWidth="1"/>
    <col min="14599" max="14599" width="17.109375" style="67" customWidth="1"/>
    <col min="14600" max="14848" width="9.109375" style="67"/>
    <col min="14849" max="14849" width="3.33203125" style="67" customWidth="1"/>
    <col min="14850" max="14850" width="13" style="67" customWidth="1"/>
    <col min="14851" max="14851" width="16.33203125" style="67" customWidth="1"/>
    <col min="14852" max="14852" width="10.44140625" style="67" customWidth="1"/>
    <col min="14853" max="14853" width="15.33203125" style="67" customWidth="1"/>
    <col min="14854" max="14854" width="18.88671875" style="67" customWidth="1"/>
    <col min="14855" max="14855" width="17.109375" style="67" customWidth="1"/>
    <col min="14856" max="15104" width="9.109375" style="67"/>
    <col min="15105" max="15105" width="3.33203125" style="67" customWidth="1"/>
    <col min="15106" max="15106" width="13" style="67" customWidth="1"/>
    <col min="15107" max="15107" width="16.33203125" style="67" customWidth="1"/>
    <col min="15108" max="15108" width="10.44140625" style="67" customWidth="1"/>
    <col min="15109" max="15109" width="15.33203125" style="67" customWidth="1"/>
    <col min="15110" max="15110" width="18.88671875" style="67" customWidth="1"/>
    <col min="15111" max="15111" width="17.109375" style="67" customWidth="1"/>
    <col min="15112" max="15360" width="9.109375" style="67"/>
    <col min="15361" max="15361" width="3.33203125" style="67" customWidth="1"/>
    <col min="15362" max="15362" width="13" style="67" customWidth="1"/>
    <col min="15363" max="15363" width="16.33203125" style="67" customWidth="1"/>
    <col min="15364" max="15364" width="10.44140625" style="67" customWidth="1"/>
    <col min="15365" max="15365" width="15.33203125" style="67" customWidth="1"/>
    <col min="15366" max="15366" width="18.88671875" style="67" customWidth="1"/>
    <col min="15367" max="15367" width="17.109375" style="67" customWidth="1"/>
    <col min="15368" max="15616" width="9.109375" style="67"/>
    <col min="15617" max="15617" width="3.33203125" style="67" customWidth="1"/>
    <col min="15618" max="15618" width="13" style="67" customWidth="1"/>
    <col min="15619" max="15619" width="16.33203125" style="67" customWidth="1"/>
    <col min="15620" max="15620" width="10.44140625" style="67" customWidth="1"/>
    <col min="15621" max="15621" width="15.33203125" style="67" customWidth="1"/>
    <col min="15622" max="15622" width="18.88671875" style="67" customWidth="1"/>
    <col min="15623" max="15623" width="17.109375" style="67" customWidth="1"/>
    <col min="15624" max="15872" width="9.109375" style="67"/>
    <col min="15873" max="15873" width="3.33203125" style="67" customWidth="1"/>
    <col min="15874" max="15874" width="13" style="67" customWidth="1"/>
    <col min="15875" max="15875" width="16.33203125" style="67" customWidth="1"/>
    <col min="15876" max="15876" width="10.44140625" style="67" customWidth="1"/>
    <col min="15877" max="15877" width="15.33203125" style="67" customWidth="1"/>
    <col min="15878" max="15878" width="18.88671875" style="67" customWidth="1"/>
    <col min="15879" max="15879" width="17.109375" style="67" customWidth="1"/>
    <col min="15880" max="16128" width="9.109375" style="67"/>
    <col min="16129" max="16129" width="3.33203125" style="67" customWidth="1"/>
    <col min="16130" max="16130" width="13" style="67" customWidth="1"/>
    <col min="16131" max="16131" width="16.33203125" style="67" customWidth="1"/>
    <col min="16132" max="16132" width="10.44140625" style="67" customWidth="1"/>
    <col min="16133" max="16133" width="15.33203125" style="67" customWidth="1"/>
    <col min="16134" max="16134" width="18.88671875" style="67" customWidth="1"/>
    <col min="16135" max="16135" width="17.109375" style="67" customWidth="1"/>
    <col min="16136" max="16384" width="9.109375" style="67"/>
  </cols>
  <sheetData>
    <row r="1" spans="1:7">
      <c r="G1" s="91" t="s">
        <v>347</v>
      </c>
    </row>
    <row r="2" spans="1:7" ht="40.5" customHeight="1">
      <c r="A2" s="453" t="s">
        <v>689</v>
      </c>
      <c r="B2" s="453"/>
      <c r="C2" s="453"/>
      <c r="D2" s="453"/>
      <c r="E2" s="453"/>
      <c r="F2" s="453"/>
      <c r="G2" s="137"/>
    </row>
    <row r="3" spans="1:7" ht="15" customHeight="1">
      <c r="A3" s="454" t="s">
        <v>145</v>
      </c>
      <c r="B3" s="454"/>
      <c r="C3" s="454"/>
      <c r="D3" s="454"/>
      <c r="E3" s="454"/>
      <c r="F3" s="454"/>
      <c r="G3" s="102"/>
    </row>
    <row r="4" spans="1:7">
      <c r="B4" s="81"/>
      <c r="C4" s="81"/>
      <c r="D4" s="82"/>
      <c r="E4" s="82"/>
    </row>
    <row r="5" spans="1:7">
      <c r="A5" s="138"/>
      <c r="B5" s="139"/>
      <c r="C5" s="140"/>
      <c r="D5" s="140"/>
      <c r="E5" s="141"/>
      <c r="F5" s="140"/>
      <c r="G5" s="140"/>
    </row>
    <row r="6" spans="1:7">
      <c r="A6" s="142"/>
      <c r="B6" s="142"/>
      <c r="C6" s="142"/>
      <c r="D6" s="142"/>
      <c r="E6" s="142"/>
      <c r="F6" s="142"/>
    </row>
    <row r="7" spans="1:7" ht="22.5" customHeight="1">
      <c r="A7" s="476"/>
      <c r="B7" s="476" t="s">
        <v>131</v>
      </c>
      <c r="C7" s="476" t="s">
        <v>221</v>
      </c>
      <c r="D7" s="476" t="s">
        <v>222</v>
      </c>
      <c r="E7" s="476" t="s">
        <v>223</v>
      </c>
      <c r="F7" s="476" t="s">
        <v>224</v>
      </c>
      <c r="G7" s="476" t="s">
        <v>191</v>
      </c>
    </row>
    <row r="8" spans="1:7">
      <c r="A8" s="476"/>
      <c r="B8" s="476"/>
      <c r="C8" s="476"/>
      <c r="D8" s="476"/>
      <c r="E8" s="476"/>
      <c r="F8" s="476"/>
      <c r="G8" s="476"/>
    </row>
    <row r="9" spans="1:7">
      <c r="A9" s="143">
        <v>1</v>
      </c>
      <c r="B9" s="143">
        <v>2</v>
      </c>
      <c r="C9" s="143">
        <v>3</v>
      </c>
      <c r="D9" s="143">
        <v>4</v>
      </c>
      <c r="E9" s="143">
        <v>5</v>
      </c>
      <c r="F9" s="143">
        <v>6</v>
      </c>
      <c r="G9" s="143">
        <v>7</v>
      </c>
    </row>
    <row r="10" spans="1:7">
      <c r="A10" s="106"/>
      <c r="B10" s="97"/>
      <c r="C10" s="97"/>
      <c r="D10" s="97"/>
      <c r="E10" s="97"/>
      <c r="F10" s="97"/>
      <c r="G10" s="127"/>
    </row>
    <row r="11" spans="1:7">
      <c r="A11" s="106"/>
      <c r="B11" s="97"/>
      <c r="C11" s="97"/>
      <c r="D11" s="97"/>
      <c r="E11" s="97"/>
      <c r="F11" s="97"/>
      <c r="G11" s="127"/>
    </row>
    <row r="12" spans="1:7">
      <c r="A12" s="106"/>
      <c r="B12" s="97"/>
      <c r="C12" s="97"/>
      <c r="D12" s="97"/>
      <c r="E12" s="97"/>
      <c r="F12" s="97"/>
      <c r="G12" s="127"/>
    </row>
    <row r="13" spans="1:7">
      <c r="A13" s="106"/>
      <c r="B13" s="97"/>
      <c r="C13" s="97"/>
      <c r="D13" s="97"/>
      <c r="E13" s="97"/>
      <c r="F13" s="97"/>
      <c r="G13" s="127"/>
    </row>
    <row r="14" spans="1:7">
      <c r="A14" s="106"/>
      <c r="B14" s="97"/>
      <c r="C14" s="97"/>
      <c r="D14" s="97"/>
      <c r="E14" s="97"/>
      <c r="F14" s="97"/>
      <c r="G14" s="127"/>
    </row>
    <row r="15" spans="1:7">
      <c r="A15" s="106"/>
      <c r="B15" s="144" t="s">
        <v>160</v>
      </c>
      <c r="C15" s="117"/>
      <c r="D15" s="117"/>
      <c r="E15" s="117"/>
      <c r="F15" s="117"/>
      <c r="G15" s="117"/>
    </row>
    <row r="18" spans="2:2" ht="12.75" customHeight="1">
      <c r="B18" s="101" t="s">
        <v>180</v>
      </c>
    </row>
    <row r="19" spans="2:2">
      <c r="B19" s="67" t="s">
        <v>134</v>
      </c>
    </row>
    <row r="20" spans="2:2">
      <c r="B20" s="67" t="s">
        <v>135</v>
      </c>
    </row>
  </sheetData>
  <mergeCells count="9">
    <mergeCell ref="G7:G8"/>
    <mergeCell ref="A2:F2"/>
    <mergeCell ref="A3:F3"/>
    <mergeCell ref="A7:A8"/>
    <mergeCell ref="B7:B8"/>
    <mergeCell ref="C7:C8"/>
    <mergeCell ref="D7:D8"/>
    <mergeCell ref="E7:E8"/>
    <mergeCell ref="F7:F8"/>
  </mergeCells>
  <printOptions horizontalCentered="1"/>
  <pageMargins left="0.70866141732283472" right="0" top="0" bottom="0" header="0.31496062992125984" footer="0.31496062992125984"/>
  <pageSetup paperSize="9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0"/>
  <sheetViews>
    <sheetView workbookViewId="0">
      <selection activeCell="A3" sqref="A3:G3"/>
    </sheetView>
  </sheetViews>
  <sheetFormatPr defaultRowHeight="13.2"/>
  <cols>
    <col min="1" max="1" width="4.44140625" style="67" customWidth="1"/>
    <col min="2" max="2" width="23.5546875" style="67" customWidth="1"/>
    <col min="3" max="3" width="11.5546875" style="67" customWidth="1"/>
    <col min="4" max="5" width="13.33203125" style="67" customWidth="1"/>
    <col min="6" max="6" width="17" style="67" customWidth="1"/>
    <col min="7" max="7" width="17.5546875" style="67" customWidth="1"/>
    <col min="8" max="256" width="9.109375" style="67"/>
    <col min="257" max="257" width="4.44140625" style="67" customWidth="1"/>
    <col min="258" max="258" width="23.5546875" style="67" customWidth="1"/>
    <col min="259" max="259" width="11.5546875" style="67" customWidth="1"/>
    <col min="260" max="261" width="13.33203125" style="67" customWidth="1"/>
    <col min="262" max="262" width="17" style="67" customWidth="1"/>
    <col min="263" max="263" width="17.5546875" style="67" customWidth="1"/>
    <col min="264" max="512" width="9.109375" style="67"/>
    <col min="513" max="513" width="4.44140625" style="67" customWidth="1"/>
    <col min="514" max="514" width="23.5546875" style="67" customWidth="1"/>
    <col min="515" max="515" width="11.5546875" style="67" customWidth="1"/>
    <col min="516" max="517" width="13.33203125" style="67" customWidth="1"/>
    <col min="518" max="518" width="17" style="67" customWidth="1"/>
    <col min="519" max="519" width="17.5546875" style="67" customWidth="1"/>
    <col min="520" max="768" width="9.109375" style="67"/>
    <col min="769" max="769" width="4.44140625" style="67" customWidth="1"/>
    <col min="770" max="770" width="23.5546875" style="67" customWidth="1"/>
    <col min="771" max="771" width="11.5546875" style="67" customWidth="1"/>
    <col min="772" max="773" width="13.33203125" style="67" customWidth="1"/>
    <col min="774" max="774" width="17" style="67" customWidth="1"/>
    <col min="775" max="775" width="17.5546875" style="67" customWidth="1"/>
    <col min="776" max="1024" width="9.109375" style="67"/>
    <col min="1025" max="1025" width="4.44140625" style="67" customWidth="1"/>
    <col min="1026" max="1026" width="23.5546875" style="67" customWidth="1"/>
    <col min="1027" max="1027" width="11.5546875" style="67" customWidth="1"/>
    <col min="1028" max="1029" width="13.33203125" style="67" customWidth="1"/>
    <col min="1030" max="1030" width="17" style="67" customWidth="1"/>
    <col min="1031" max="1031" width="17.5546875" style="67" customWidth="1"/>
    <col min="1032" max="1280" width="9.109375" style="67"/>
    <col min="1281" max="1281" width="4.44140625" style="67" customWidth="1"/>
    <col min="1282" max="1282" width="23.5546875" style="67" customWidth="1"/>
    <col min="1283" max="1283" width="11.5546875" style="67" customWidth="1"/>
    <col min="1284" max="1285" width="13.33203125" style="67" customWidth="1"/>
    <col min="1286" max="1286" width="17" style="67" customWidth="1"/>
    <col min="1287" max="1287" width="17.5546875" style="67" customWidth="1"/>
    <col min="1288" max="1536" width="9.109375" style="67"/>
    <col min="1537" max="1537" width="4.44140625" style="67" customWidth="1"/>
    <col min="1538" max="1538" width="23.5546875" style="67" customWidth="1"/>
    <col min="1539" max="1539" width="11.5546875" style="67" customWidth="1"/>
    <col min="1540" max="1541" width="13.33203125" style="67" customWidth="1"/>
    <col min="1542" max="1542" width="17" style="67" customWidth="1"/>
    <col min="1543" max="1543" width="17.5546875" style="67" customWidth="1"/>
    <col min="1544" max="1792" width="9.109375" style="67"/>
    <col min="1793" max="1793" width="4.44140625" style="67" customWidth="1"/>
    <col min="1794" max="1794" width="23.5546875" style="67" customWidth="1"/>
    <col min="1795" max="1795" width="11.5546875" style="67" customWidth="1"/>
    <col min="1796" max="1797" width="13.33203125" style="67" customWidth="1"/>
    <col min="1798" max="1798" width="17" style="67" customWidth="1"/>
    <col min="1799" max="1799" width="17.5546875" style="67" customWidth="1"/>
    <col min="1800" max="2048" width="9.109375" style="67"/>
    <col min="2049" max="2049" width="4.44140625" style="67" customWidth="1"/>
    <col min="2050" max="2050" width="23.5546875" style="67" customWidth="1"/>
    <col min="2051" max="2051" width="11.5546875" style="67" customWidth="1"/>
    <col min="2052" max="2053" width="13.33203125" style="67" customWidth="1"/>
    <col min="2054" max="2054" width="17" style="67" customWidth="1"/>
    <col min="2055" max="2055" width="17.5546875" style="67" customWidth="1"/>
    <col min="2056" max="2304" width="9.109375" style="67"/>
    <col min="2305" max="2305" width="4.44140625" style="67" customWidth="1"/>
    <col min="2306" max="2306" width="23.5546875" style="67" customWidth="1"/>
    <col min="2307" max="2307" width="11.5546875" style="67" customWidth="1"/>
    <col min="2308" max="2309" width="13.33203125" style="67" customWidth="1"/>
    <col min="2310" max="2310" width="17" style="67" customWidth="1"/>
    <col min="2311" max="2311" width="17.5546875" style="67" customWidth="1"/>
    <col min="2312" max="2560" width="9.109375" style="67"/>
    <col min="2561" max="2561" width="4.44140625" style="67" customWidth="1"/>
    <col min="2562" max="2562" width="23.5546875" style="67" customWidth="1"/>
    <col min="2563" max="2563" width="11.5546875" style="67" customWidth="1"/>
    <col min="2564" max="2565" width="13.33203125" style="67" customWidth="1"/>
    <col min="2566" max="2566" width="17" style="67" customWidth="1"/>
    <col min="2567" max="2567" width="17.5546875" style="67" customWidth="1"/>
    <col min="2568" max="2816" width="9.109375" style="67"/>
    <col min="2817" max="2817" width="4.44140625" style="67" customWidth="1"/>
    <col min="2818" max="2818" width="23.5546875" style="67" customWidth="1"/>
    <col min="2819" max="2819" width="11.5546875" style="67" customWidth="1"/>
    <col min="2820" max="2821" width="13.33203125" style="67" customWidth="1"/>
    <col min="2822" max="2822" width="17" style="67" customWidth="1"/>
    <col min="2823" max="2823" width="17.5546875" style="67" customWidth="1"/>
    <col min="2824" max="3072" width="9.109375" style="67"/>
    <col min="3073" max="3073" width="4.44140625" style="67" customWidth="1"/>
    <col min="3074" max="3074" width="23.5546875" style="67" customWidth="1"/>
    <col min="3075" max="3075" width="11.5546875" style="67" customWidth="1"/>
    <col min="3076" max="3077" width="13.33203125" style="67" customWidth="1"/>
    <col min="3078" max="3078" width="17" style="67" customWidth="1"/>
    <col min="3079" max="3079" width="17.5546875" style="67" customWidth="1"/>
    <col min="3080" max="3328" width="9.109375" style="67"/>
    <col min="3329" max="3329" width="4.44140625" style="67" customWidth="1"/>
    <col min="3330" max="3330" width="23.5546875" style="67" customWidth="1"/>
    <col min="3331" max="3331" width="11.5546875" style="67" customWidth="1"/>
    <col min="3332" max="3333" width="13.33203125" style="67" customWidth="1"/>
    <col min="3334" max="3334" width="17" style="67" customWidth="1"/>
    <col min="3335" max="3335" width="17.5546875" style="67" customWidth="1"/>
    <col min="3336" max="3584" width="9.109375" style="67"/>
    <col min="3585" max="3585" width="4.44140625" style="67" customWidth="1"/>
    <col min="3586" max="3586" width="23.5546875" style="67" customWidth="1"/>
    <col min="3587" max="3587" width="11.5546875" style="67" customWidth="1"/>
    <col min="3588" max="3589" width="13.33203125" style="67" customWidth="1"/>
    <col min="3590" max="3590" width="17" style="67" customWidth="1"/>
    <col min="3591" max="3591" width="17.5546875" style="67" customWidth="1"/>
    <col min="3592" max="3840" width="9.109375" style="67"/>
    <col min="3841" max="3841" width="4.44140625" style="67" customWidth="1"/>
    <col min="3842" max="3842" width="23.5546875" style="67" customWidth="1"/>
    <col min="3843" max="3843" width="11.5546875" style="67" customWidth="1"/>
    <col min="3844" max="3845" width="13.33203125" style="67" customWidth="1"/>
    <col min="3846" max="3846" width="17" style="67" customWidth="1"/>
    <col min="3847" max="3847" width="17.5546875" style="67" customWidth="1"/>
    <col min="3848" max="4096" width="9.109375" style="67"/>
    <col min="4097" max="4097" width="4.44140625" style="67" customWidth="1"/>
    <col min="4098" max="4098" width="23.5546875" style="67" customWidth="1"/>
    <col min="4099" max="4099" width="11.5546875" style="67" customWidth="1"/>
    <col min="4100" max="4101" width="13.33203125" style="67" customWidth="1"/>
    <col min="4102" max="4102" width="17" style="67" customWidth="1"/>
    <col min="4103" max="4103" width="17.5546875" style="67" customWidth="1"/>
    <col min="4104" max="4352" width="9.109375" style="67"/>
    <col min="4353" max="4353" width="4.44140625" style="67" customWidth="1"/>
    <col min="4354" max="4354" width="23.5546875" style="67" customWidth="1"/>
    <col min="4355" max="4355" width="11.5546875" style="67" customWidth="1"/>
    <col min="4356" max="4357" width="13.33203125" style="67" customWidth="1"/>
    <col min="4358" max="4358" width="17" style="67" customWidth="1"/>
    <col min="4359" max="4359" width="17.5546875" style="67" customWidth="1"/>
    <col min="4360" max="4608" width="9.109375" style="67"/>
    <col min="4609" max="4609" width="4.44140625" style="67" customWidth="1"/>
    <col min="4610" max="4610" width="23.5546875" style="67" customWidth="1"/>
    <col min="4611" max="4611" width="11.5546875" style="67" customWidth="1"/>
    <col min="4612" max="4613" width="13.33203125" style="67" customWidth="1"/>
    <col min="4614" max="4614" width="17" style="67" customWidth="1"/>
    <col min="4615" max="4615" width="17.5546875" style="67" customWidth="1"/>
    <col min="4616" max="4864" width="9.109375" style="67"/>
    <col min="4865" max="4865" width="4.44140625" style="67" customWidth="1"/>
    <col min="4866" max="4866" width="23.5546875" style="67" customWidth="1"/>
    <col min="4867" max="4867" width="11.5546875" style="67" customWidth="1"/>
    <col min="4868" max="4869" width="13.33203125" style="67" customWidth="1"/>
    <col min="4870" max="4870" width="17" style="67" customWidth="1"/>
    <col min="4871" max="4871" width="17.5546875" style="67" customWidth="1"/>
    <col min="4872" max="5120" width="9.109375" style="67"/>
    <col min="5121" max="5121" width="4.44140625" style="67" customWidth="1"/>
    <col min="5122" max="5122" width="23.5546875" style="67" customWidth="1"/>
    <col min="5123" max="5123" width="11.5546875" style="67" customWidth="1"/>
    <col min="5124" max="5125" width="13.33203125" style="67" customWidth="1"/>
    <col min="5126" max="5126" width="17" style="67" customWidth="1"/>
    <col min="5127" max="5127" width="17.5546875" style="67" customWidth="1"/>
    <col min="5128" max="5376" width="9.109375" style="67"/>
    <col min="5377" max="5377" width="4.44140625" style="67" customWidth="1"/>
    <col min="5378" max="5378" width="23.5546875" style="67" customWidth="1"/>
    <col min="5379" max="5379" width="11.5546875" style="67" customWidth="1"/>
    <col min="5380" max="5381" width="13.33203125" style="67" customWidth="1"/>
    <col min="5382" max="5382" width="17" style="67" customWidth="1"/>
    <col min="5383" max="5383" width="17.5546875" style="67" customWidth="1"/>
    <col min="5384" max="5632" width="9.109375" style="67"/>
    <col min="5633" max="5633" width="4.44140625" style="67" customWidth="1"/>
    <col min="5634" max="5634" width="23.5546875" style="67" customWidth="1"/>
    <col min="5635" max="5635" width="11.5546875" style="67" customWidth="1"/>
    <col min="5636" max="5637" width="13.33203125" style="67" customWidth="1"/>
    <col min="5638" max="5638" width="17" style="67" customWidth="1"/>
    <col min="5639" max="5639" width="17.5546875" style="67" customWidth="1"/>
    <col min="5640" max="5888" width="9.109375" style="67"/>
    <col min="5889" max="5889" width="4.44140625" style="67" customWidth="1"/>
    <col min="5890" max="5890" width="23.5546875" style="67" customWidth="1"/>
    <col min="5891" max="5891" width="11.5546875" style="67" customWidth="1"/>
    <col min="5892" max="5893" width="13.33203125" style="67" customWidth="1"/>
    <col min="5894" max="5894" width="17" style="67" customWidth="1"/>
    <col min="5895" max="5895" width="17.5546875" style="67" customWidth="1"/>
    <col min="5896" max="6144" width="9.109375" style="67"/>
    <col min="6145" max="6145" width="4.44140625" style="67" customWidth="1"/>
    <col min="6146" max="6146" width="23.5546875" style="67" customWidth="1"/>
    <col min="6147" max="6147" width="11.5546875" style="67" customWidth="1"/>
    <col min="6148" max="6149" width="13.33203125" style="67" customWidth="1"/>
    <col min="6150" max="6150" width="17" style="67" customWidth="1"/>
    <col min="6151" max="6151" width="17.5546875" style="67" customWidth="1"/>
    <col min="6152" max="6400" width="9.109375" style="67"/>
    <col min="6401" max="6401" width="4.44140625" style="67" customWidth="1"/>
    <col min="6402" max="6402" width="23.5546875" style="67" customWidth="1"/>
    <col min="6403" max="6403" width="11.5546875" style="67" customWidth="1"/>
    <col min="6404" max="6405" width="13.33203125" style="67" customWidth="1"/>
    <col min="6406" max="6406" width="17" style="67" customWidth="1"/>
    <col min="6407" max="6407" width="17.5546875" style="67" customWidth="1"/>
    <col min="6408" max="6656" width="9.109375" style="67"/>
    <col min="6657" max="6657" width="4.44140625" style="67" customWidth="1"/>
    <col min="6658" max="6658" width="23.5546875" style="67" customWidth="1"/>
    <col min="6659" max="6659" width="11.5546875" style="67" customWidth="1"/>
    <col min="6660" max="6661" width="13.33203125" style="67" customWidth="1"/>
    <col min="6662" max="6662" width="17" style="67" customWidth="1"/>
    <col min="6663" max="6663" width="17.5546875" style="67" customWidth="1"/>
    <col min="6664" max="6912" width="9.109375" style="67"/>
    <col min="6913" max="6913" width="4.44140625" style="67" customWidth="1"/>
    <col min="6914" max="6914" width="23.5546875" style="67" customWidth="1"/>
    <col min="6915" max="6915" width="11.5546875" style="67" customWidth="1"/>
    <col min="6916" max="6917" width="13.33203125" style="67" customWidth="1"/>
    <col min="6918" max="6918" width="17" style="67" customWidth="1"/>
    <col min="6919" max="6919" width="17.5546875" style="67" customWidth="1"/>
    <col min="6920" max="7168" width="9.109375" style="67"/>
    <col min="7169" max="7169" width="4.44140625" style="67" customWidth="1"/>
    <col min="7170" max="7170" width="23.5546875" style="67" customWidth="1"/>
    <col min="7171" max="7171" width="11.5546875" style="67" customWidth="1"/>
    <col min="7172" max="7173" width="13.33203125" style="67" customWidth="1"/>
    <col min="7174" max="7174" width="17" style="67" customWidth="1"/>
    <col min="7175" max="7175" width="17.5546875" style="67" customWidth="1"/>
    <col min="7176" max="7424" width="9.109375" style="67"/>
    <col min="7425" max="7425" width="4.44140625" style="67" customWidth="1"/>
    <col min="7426" max="7426" width="23.5546875" style="67" customWidth="1"/>
    <col min="7427" max="7427" width="11.5546875" style="67" customWidth="1"/>
    <col min="7428" max="7429" width="13.33203125" style="67" customWidth="1"/>
    <col min="7430" max="7430" width="17" style="67" customWidth="1"/>
    <col min="7431" max="7431" width="17.5546875" style="67" customWidth="1"/>
    <col min="7432" max="7680" width="9.109375" style="67"/>
    <col min="7681" max="7681" width="4.44140625" style="67" customWidth="1"/>
    <col min="7682" max="7682" width="23.5546875" style="67" customWidth="1"/>
    <col min="7683" max="7683" width="11.5546875" style="67" customWidth="1"/>
    <col min="7684" max="7685" width="13.33203125" style="67" customWidth="1"/>
    <col min="7686" max="7686" width="17" style="67" customWidth="1"/>
    <col min="7687" max="7687" width="17.5546875" style="67" customWidth="1"/>
    <col min="7688" max="7936" width="9.109375" style="67"/>
    <col min="7937" max="7937" width="4.44140625" style="67" customWidth="1"/>
    <col min="7938" max="7938" width="23.5546875" style="67" customWidth="1"/>
    <col min="7939" max="7939" width="11.5546875" style="67" customWidth="1"/>
    <col min="7940" max="7941" width="13.33203125" style="67" customWidth="1"/>
    <col min="7942" max="7942" width="17" style="67" customWidth="1"/>
    <col min="7943" max="7943" width="17.5546875" style="67" customWidth="1"/>
    <col min="7944" max="8192" width="9.109375" style="67"/>
    <col min="8193" max="8193" width="4.44140625" style="67" customWidth="1"/>
    <col min="8194" max="8194" width="23.5546875" style="67" customWidth="1"/>
    <col min="8195" max="8195" width="11.5546875" style="67" customWidth="1"/>
    <col min="8196" max="8197" width="13.33203125" style="67" customWidth="1"/>
    <col min="8198" max="8198" width="17" style="67" customWidth="1"/>
    <col min="8199" max="8199" width="17.5546875" style="67" customWidth="1"/>
    <col min="8200" max="8448" width="9.109375" style="67"/>
    <col min="8449" max="8449" width="4.44140625" style="67" customWidth="1"/>
    <col min="8450" max="8450" width="23.5546875" style="67" customWidth="1"/>
    <col min="8451" max="8451" width="11.5546875" style="67" customWidth="1"/>
    <col min="8452" max="8453" width="13.33203125" style="67" customWidth="1"/>
    <col min="8454" max="8454" width="17" style="67" customWidth="1"/>
    <col min="8455" max="8455" width="17.5546875" style="67" customWidth="1"/>
    <col min="8456" max="8704" width="9.109375" style="67"/>
    <col min="8705" max="8705" width="4.44140625" style="67" customWidth="1"/>
    <col min="8706" max="8706" width="23.5546875" style="67" customWidth="1"/>
    <col min="8707" max="8707" width="11.5546875" style="67" customWidth="1"/>
    <col min="8708" max="8709" width="13.33203125" style="67" customWidth="1"/>
    <col min="8710" max="8710" width="17" style="67" customWidth="1"/>
    <col min="8711" max="8711" width="17.5546875" style="67" customWidth="1"/>
    <col min="8712" max="8960" width="9.109375" style="67"/>
    <col min="8961" max="8961" width="4.44140625" style="67" customWidth="1"/>
    <col min="8962" max="8962" width="23.5546875" style="67" customWidth="1"/>
    <col min="8963" max="8963" width="11.5546875" style="67" customWidth="1"/>
    <col min="8964" max="8965" width="13.33203125" style="67" customWidth="1"/>
    <col min="8966" max="8966" width="17" style="67" customWidth="1"/>
    <col min="8967" max="8967" width="17.5546875" style="67" customWidth="1"/>
    <col min="8968" max="9216" width="9.109375" style="67"/>
    <col min="9217" max="9217" width="4.44140625" style="67" customWidth="1"/>
    <col min="9218" max="9218" width="23.5546875" style="67" customWidth="1"/>
    <col min="9219" max="9219" width="11.5546875" style="67" customWidth="1"/>
    <col min="9220" max="9221" width="13.33203125" style="67" customWidth="1"/>
    <col min="9222" max="9222" width="17" style="67" customWidth="1"/>
    <col min="9223" max="9223" width="17.5546875" style="67" customWidth="1"/>
    <col min="9224" max="9472" width="9.109375" style="67"/>
    <col min="9473" max="9473" width="4.44140625" style="67" customWidth="1"/>
    <col min="9474" max="9474" width="23.5546875" style="67" customWidth="1"/>
    <col min="9475" max="9475" width="11.5546875" style="67" customWidth="1"/>
    <col min="9476" max="9477" width="13.33203125" style="67" customWidth="1"/>
    <col min="9478" max="9478" width="17" style="67" customWidth="1"/>
    <col min="9479" max="9479" width="17.5546875" style="67" customWidth="1"/>
    <col min="9480" max="9728" width="9.109375" style="67"/>
    <col min="9729" max="9729" width="4.44140625" style="67" customWidth="1"/>
    <col min="9730" max="9730" width="23.5546875" style="67" customWidth="1"/>
    <col min="9731" max="9731" width="11.5546875" style="67" customWidth="1"/>
    <col min="9732" max="9733" width="13.33203125" style="67" customWidth="1"/>
    <col min="9734" max="9734" width="17" style="67" customWidth="1"/>
    <col min="9735" max="9735" width="17.5546875" style="67" customWidth="1"/>
    <col min="9736" max="9984" width="9.109375" style="67"/>
    <col min="9985" max="9985" width="4.44140625" style="67" customWidth="1"/>
    <col min="9986" max="9986" width="23.5546875" style="67" customWidth="1"/>
    <col min="9987" max="9987" width="11.5546875" style="67" customWidth="1"/>
    <col min="9988" max="9989" width="13.33203125" style="67" customWidth="1"/>
    <col min="9990" max="9990" width="17" style="67" customWidth="1"/>
    <col min="9991" max="9991" width="17.5546875" style="67" customWidth="1"/>
    <col min="9992" max="10240" width="9.109375" style="67"/>
    <col min="10241" max="10241" width="4.44140625" style="67" customWidth="1"/>
    <col min="10242" max="10242" width="23.5546875" style="67" customWidth="1"/>
    <col min="10243" max="10243" width="11.5546875" style="67" customWidth="1"/>
    <col min="10244" max="10245" width="13.33203125" style="67" customWidth="1"/>
    <col min="10246" max="10246" width="17" style="67" customWidth="1"/>
    <col min="10247" max="10247" width="17.5546875" style="67" customWidth="1"/>
    <col min="10248" max="10496" width="9.109375" style="67"/>
    <col min="10497" max="10497" width="4.44140625" style="67" customWidth="1"/>
    <col min="10498" max="10498" width="23.5546875" style="67" customWidth="1"/>
    <col min="10499" max="10499" width="11.5546875" style="67" customWidth="1"/>
    <col min="10500" max="10501" width="13.33203125" style="67" customWidth="1"/>
    <col min="10502" max="10502" width="17" style="67" customWidth="1"/>
    <col min="10503" max="10503" width="17.5546875" style="67" customWidth="1"/>
    <col min="10504" max="10752" width="9.109375" style="67"/>
    <col min="10753" max="10753" width="4.44140625" style="67" customWidth="1"/>
    <col min="10754" max="10754" width="23.5546875" style="67" customWidth="1"/>
    <col min="10755" max="10755" width="11.5546875" style="67" customWidth="1"/>
    <col min="10756" max="10757" width="13.33203125" style="67" customWidth="1"/>
    <col min="10758" max="10758" width="17" style="67" customWidth="1"/>
    <col min="10759" max="10759" width="17.5546875" style="67" customWidth="1"/>
    <col min="10760" max="11008" width="9.109375" style="67"/>
    <col min="11009" max="11009" width="4.44140625" style="67" customWidth="1"/>
    <col min="11010" max="11010" width="23.5546875" style="67" customWidth="1"/>
    <col min="11011" max="11011" width="11.5546875" style="67" customWidth="1"/>
    <col min="11012" max="11013" width="13.33203125" style="67" customWidth="1"/>
    <col min="11014" max="11014" width="17" style="67" customWidth="1"/>
    <col min="11015" max="11015" width="17.5546875" style="67" customWidth="1"/>
    <col min="11016" max="11264" width="9.109375" style="67"/>
    <col min="11265" max="11265" width="4.44140625" style="67" customWidth="1"/>
    <col min="11266" max="11266" width="23.5546875" style="67" customWidth="1"/>
    <col min="11267" max="11267" width="11.5546875" style="67" customWidth="1"/>
    <col min="11268" max="11269" width="13.33203125" style="67" customWidth="1"/>
    <col min="11270" max="11270" width="17" style="67" customWidth="1"/>
    <col min="11271" max="11271" width="17.5546875" style="67" customWidth="1"/>
    <col min="11272" max="11520" width="9.109375" style="67"/>
    <col min="11521" max="11521" width="4.44140625" style="67" customWidth="1"/>
    <col min="11522" max="11522" width="23.5546875" style="67" customWidth="1"/>
    <col min="11523" max="11523" width="11.5546875" style="67" customWidth="1"/>
    <col min="11524" max="11525" width="13.33203125" style="67" customWidth="1"/>
    <col min="11526" max="11526" width="17" style="67" customWidth="1"/>
    <col min="11527" max="11527" width="17.5546875" style="67" customWidth="1"/>
    <col min="11528" max="11776" width="9.109375" style="67"/>
    <col min="11777" max="11777" width="4.44140625" style="67" customWidth="1"/>
    <col min="11778" max="11778" width="23.5546875" style="67" customWidth="1"/>
    <col min="11779" max="11779" width="11.5546875" style="67" customWidth="1"/>
    <col min="11780" max="11781" width="13.33203125" style="67" customWidth="1"/>
    <col min="11782" max="11782" width="17" style="67" customWidth="1"/>
    <col min="11783" max="11783" width="17.5546875" style="67" customWidth="1"/>
    <col min="11784" max="12032" width="9.109375" style="67"/>
    <col min="12033" max="12033" width="4.44140625" style="67" customWidth="1"/>
    <col min="12034" max="12034" width="23.5546875" style="67" customWidth="1"/>
    <col min="12035" max="12035" width="11.5546875" style="67" customWidth="1"/>
    <col min="12036" max="12037" width="13.33203125" style="67" customWidth="1"/>
    <col min="12038" max="12038" width="17" style="67" customWidth="1"/>
    <col min="12039" max="12039" width="17.5546875" style="67" customWidth="1"/>
    <col min="12040" max="12288" width="9.109375" style="67"/>
    <col min="12289" max="12289" width="4.44140625" style="67" customWidth="1"/>
    <col min="12290" max="12290" width="23.5546875" style="67" customWidth="1"/>
    <col min="12291" max="12291" width="11.5546875" style="67" customWidth="1"/>
    <col min="12292" max="12293" width="13.33203125" style="67" customWidth="1"/>
    <col min="12294" max="12294" width="17" style="67" customWidth="1"/>
    <col min="12295" max="12295" width="17.5546875" style="67" customWidth="1"/>
    <col min="12296" max="12544" width="9.109375" style="67"/>
    <col min="12545" max="12545" width="4.44140625" style="67" customWidth="1"/>
    <col min="12546" max="12546" width="23.5546875" style="67" customWidth="1"/>
    <col min="12547" max="12547" width="11.5546875" style="67" customWidth="1"/>
    <col min="12548" max="12549" width="13.33203125" style="67" customWidth="1"/>
    <col min="12550" max="12550" width="17" style="67" customWidth="1"/>
    <col min="12551" max="12551" width="17.5546875" style="67" customWidth="1"/>
    <col min="12552" max="12800" width="9.109375" style="67"/>
    <col min="12801" max="12801" width="4.44140625" style="67" customWidth="1"/>
    <col min="12802" max="12802" width="23.5546875" style="67" customWidth="1"/>
    <col min="12803" max="12803" width="11.5546875" style="67" customWidth="1"/>
    <col min="12804" max="12805" width="13.33203125" style="67" customWidth="1"/>
    <col min="12806" max="12806" width="17" style="67" customWidth="1"/>
    <col min="12807" max="12807" width="17.5546875" style="67" customWidth="1"/>
    <col min="12808" max="13056" width="9.109375" style="67"/>
    <col min="13057" max="13057" width="4.44140625" style="67" customWidth="1"/>
    <col min="13058" max="13058" width="23.5546875" style="67" customWidth="1"/>
    <col min="13059" max="13059" width="11.5546875" style="67" customWidth="1"/>
    <col min="13060" max="13061" width="13.33203125" style="67" customWidth="1"/>
    <col min="13062" max="13062" width="17" style="67" customWidth="1"/>
    <col min="13063" max="13063" width="17.5546875" style="67" customWidth="1"/>
    <col min="13064" max="13312" width="9.109375" style="67"/>
    <col min="13313" max="13313" width="4.44140625" style="67" customWidth="1"/>
    <col min="13314" max="13314" width="23.5546875" style="67" customWidth="1"/>
    <col min="13315" max="13315" width="11.5546875" style="67" customWidth="1"/>
    <col min="13316" max="13317" width="13.33203125" style="67" customWidth="1"/>
    <col min="13318" max="13318" width="17" style="67" customWidth="1"/>
    <col min="13319" max="13319" width="17.5546875" style="67" customWidth="1"/>
    <col min="13320" max="13568" width="9.109375" style="67"/>
    <col min="13569" max="13569" width="4.44140625" style="67" customWidth="1"/>
    <col min="13570" max="13570" width="23.5546875" style="67" customWidth="1"/>
    <col min="13571" max="13571" width="11.5546875" style="67" customWidth="1"/>
    <col min="13572" max="13573" width="13.33203125" style="67" customWidth="1"/>
    <col min="13574" max="13574" width="17" style="67" customWidth="1"/>
    <col min="13575" max="13575" width="17.5546875" style="67" customWidth="1"/>
    <col min="13576" max="13824" width="9.109375" style="67"/>
    <col min="13825" max="13825" width="4.44140625" style="67" customWidth="1"/>
    <col min="13826" max="13826" width="23.5546875" style="67" customWidth="1"/>
    <col min="13827" max="13827" width="11.5546875" style="67" customWidth="1"/>
    <col min="13828" max="13829" width="13.33203125" style="67" customWidth="1"/>
    <col min="13830" max="13830" width="17" style="67" customWidth="1"/>
    <col min="13831" max="13831" width="17.5546875" style="67" customWidth="1"/>
    <col min="13832" max="14080" width="9.109375" style="67"/>
    <col min="14081" max="14081" width="4.44140625" style="67" customWidth="1"/>
    <col min="14082" max="14082" width="23.5546875" style="67" customWidth="1"/>
    <col min="14083" max="14083" width="11.5546875" style="67" customWidth="1"/>
    <col min="14084" max="14085" width="13.33203125" style="67" customWidth="1"/>
    <col min="14086" max="14086" width="17" style="67" customWidth="1"/>
    <col min="14087" max="14087" width="17.5546875" style="67" customWidth="1"/>
    <col min="14088" max="14336" width="9.109375" style="67"/>
    <col min="14337" max="14337" width="4.44140625" style="67" customWidth="1"/>
    <col min="14338" max="14338" width="23.5546875" style="67" customWidth="1"/>
    <col min="14339" max="14339" width="11.5546875" style="67" customWidth="1"/>
    <col min="14340" max="14341" width="13.33203125" style="67" customWidth="1"/>
    <col min="14342" max="14342" width="17" style="67" customWidth="1"/>
    <col min="14343" max="14343" width="17.5546875" style="67" customWidth="1"/>
    <col min="14344" max="14592" width="9.109375" style="67"/>
    <col min="14593" max="14593" width="4.44140625" style="67" customWidth="1"/>
    <col min="14594" max="14594" width="23.5546875" style="67" customWidth="1"/>
    <col min="14595" max="14595" width="11.5546875" style="67" customWidth="1"/>
    <col min="14596" max="14597" width="13.33203125" style="67" customWidth="1"/>
    <col min="14598" max="14598" width="17" style="67" customWidth="1"/>
    <col min="14599" max="14599" width="17.5546875" style="67" customWidth="1"/>
    <col min="14600" max="14848" width="9.109375" style="67"/>
    <col min="14849" max="14849" width="4.44140625" style="67" customWidth="1"/>
    <col min="14850" max="14850" width="23.5546875" style="67" customWidth="1"/>
    <col min="14851" max="14851" width="11.5546875" style="67" customWidth="1"/>
    <col min="14852" max="14853" width="13.33203125" style="67" customWidth="1"/>
    <col min="14854" max="14854" width="17" style="67" customWidth="1"/>
    <col min="14855" max="14855" width="17.5546875" style="67" customWidth="1"/>
    <col min="14856" max="15104" width="9.109375" style="67"/>
    <col min="15105" max="15105" width="4.44140625" style="67" customWidth="1"/>
    <col min="15106" max="15106" width="23.5546875" style="67" customWidth="1"/>
    <col min="15107" max="15107" width="11.5546875" style="67" customWidth="1"/>
    <col min="15108" max="15109" width="13.33203125" style="67" customWidth="1"/>
    <col min="15110" max="15110" width="17" style="67" customWidth="1"/>
    <col min="15111" max="15111" width="17.5546875" style="67" customWidth="1"/>
    <col min="15112" max="15360" width="9.109375" style="67"/>
    <col min="15361" max="15361" width="4.44140625" style="67" customWidth="1"/>
    <col min="15362" max="15362" width="23.5546875" style="67" customWidth="1"/>
    <col min="15363" max="15363" width="11.5546875" style="67" customWidth="1"/>
    <col min="15364" max="15365" width="13.33203125" style="67" customWidth="1"/>
    <col min="15366" max="15366" width="17" style="67" customWidth="1"/>
    <col min="15367" max="15367" width="17.5546875" style="67" customWidth="1"/>
    <col min="15368" max="15616" width="9.109375" style="67"/>
    <col min="15617" max="15617" width="4.44140625" style="67" customWidth="1"/>
    <col min="15618" max="15618" width="23.5546875" style="67" customWidth="1"/>
    <col min="15619" max="15619" width="11.5546875" style="67" customWidth="1"/>
    <col min="15620" max="15621" width="13.33203125" style="67" customWidth="1"/>
    <col min="15622" max="15622" width="17" style="67" customWidth="1"/>
    <col min="15623" max="15623" width="17.5546875" style="67" customWidth="1"/>
    <col min="15624" max="15872" width="9.109375" style="67"/>
    <col min="15873" max="15873" width="4.44140625" style="67" customWidth="1"/>
    <col min="15874" max="15874" width="23.5546875" style="67" customWidth="1"/>
    <col min="15875" max="15875" width="11.5546875" style="67" customWidth="1"/>
    <col min="15876" max="15877" width="13.33203125" style="67" customWidth="1"/>
    <col min="15878" max="15878" width="17" style="67" customWidth="1"/>
    <col min="15879" max="15879" width="17.5546875" style="67" customWidth="1"/>
    <col min="15880" max="16128" width="9.109375" style="67"/>
    <col min="16129" max="16129" width="4.44140625" style="67" customWidth="1"/>
    <col min="16130" max="16130" width="23.5546875" style="67" customWidth="1"/>
    <col min="16131" max="16131" width="11.5546875" style="67" customWidth="1"/>
    <col min="16132" max="16133" width="13.33203125" style="67" customWidth="1"/>
    <col min="16134" max="16134" width="17" style="67" customWidth="1"/>
    <col min="16135" max="16135" width="17.5546875" style="67" customWidth="1"/>
    <col min="16136" max="16384" width="9.109375" style="67"/>
  </cols>
  <sheetData>
    <row r="1" spans="1:17">
      <c r="G1" s="91" t="s">
        <v>348</v>
      </c>
    </row>
    <row r="2" spans="1:17" ht="23.25" customHeight="1">
      <c r="A2" s="453" t="s">
        <v>690</v>
      </c>
      <c r="B2" s="453"/>
      <c r="C2" s="453"/>
      <c r="D2" s="453"/>
      <c r="E2" s="453"/>
      <c r="F2" s="453"/>
      <c r="G2" s="453"/>
      <c r="H2" s="137"/>
      <c r="I2" s="137"/>
      <c r="J2" s="137"/>
      <c r="K2" s="137"/>
      <c r="L2" s="137"/>
      <c r="M2" s="137"/>
      <c r="N2" s="137"/>
    </row>
    <row r="3" spans="1:17" ht="30.75" customHeight="1">
      <c r="A3" s="468" t="s">
        <v>145</v>
      </c>
      <c r="B3" s="468"/>
      <c r="C3" s="468"/>
      <c r="D3" s="468"/>
      <c r="E3" s="468"/>
      <c r="F3" s="468"/>
      <c r="G3" s="468"/>
      <c r="H3" s="145"/>
      <c r="I3" s="146"/>
      <c r="J3" s="146"/>
      <c r="K3" s="146"/>
      <c r="L3" s="146"/>
      <c r="M3" s="146"/>
      <c r="N3" s="146"/>
      <c r="O3" s="82"/>
      <c r="P3" s="82"/>
      <c r="Q3" s="82"/>
    </row>
    <row r="4" spans="1:17" ht="35.25" customHeight="1">
      <c r="A4" s="461" t="s">
        <v>155</v>
      </c>
      <c r="B4" s="461" t="s">
        <v>225</v>
      </c>
      <c r="C4" s="461" t="s">
        <v>226</v>
      </c>
      <c r="D4" s="477" t="s">
        <v>227</v>
      </c>
      <c r="E4" s="478"/>
      <c r="F4" s="461" t="s">
        <v>228</v>
      </c>
      <c r="G4" s="461" t="s">
        <v>229</v>
      </c>
      <c r="H4" s="82"/>
      <c r="I4" s="82"/>
      <c r="J4" s="82"/>
      <c r="K4" s="82"/>
      <c r="L4" s="82"/>
      <c r="M4" s="82"/>
      <c r="N4" s="82"/>
      <c r="O4" s="82"/>
      <c r="P4" s="82"/>
      <c r="Q4" s="82"/>
    </row>
    <row r="5" spans="1:17" ht="12" customHeight="1">
      <c r="A5" s="462"/>
      <c r="B5" s="462"/>
      <c r="C5" s="462"/>
      <c r="D5" s="147" t="s">
        <v>230</v>
      </c>
      <c r="E5" s="147" t="s">
        <v>231</v>
      </c>
      <c r="F5" s="462"/>
      <c r="G5" s="462"/>
      <c r="H5" s="82"/>
      <c r="I5" s="82"/>
      <c r="J5" s="82"/>
      <c r="K5" s="82"/>
      <c r="L5" s="82"/>
      <c r="M5" s="82"/>
      <c r="N5" s="82"/>
      <c r="O5" s="82"/>
      <c r="P5" s="82"/>
      <c r="Q5" s="82"/>
    </row>
    <row r="6" spans="1:17" ht="12" customHeight="1">
      <c r="A6" s="103">
        <v>1</v>
      </c>
      <c r="B6" s="103">
        <v>2</v>
      </c>
      <c r="C6" s="103">
        <v>3</v>
      </c>
      <c r="D6" s="147">
        <v>4</v>
      </c>
      <c r="E6" s="147">
        <v>5</v>
      </c>
      <c r="F6" s="103">
        <v>6</v>
      </c>
      <c r="G6" s="103">
        <v>7</v>
      </c>
      <c r="H6" s="82"/>
      <c r="I6" s="82"/>
      <c r="J6" s="82"/>
      <c r="K6" s="82"/>
      <c r="L6" s="82"/>
      <c r="M6" s="82"/>
      <c r="N6" s="82"/>
      <c r="O6" s="82"/>
      <c r="P6" s="82"/>
      <c r="Q6" s="82"/>
    </row>
    <row r="7" spans="1:17" ht="26.4">
      <c r="A7" s="356" t="s">
        <v>193</v>
      </c>
      <c r="B7" s="148" t="s">
        <v>232</v>
      </c>
      <c r="C7" s="149"/>
      <c r="D7" s="149"/>
      <c r="E7" s="149"/>
      <c r="F7" s="150"/>
      <c r="G7" s="150"/>
      <c r="H7" s="82"/>
      <c r="I7" s="82"/>
      <c r="J7" s="82"/>
      <c r="K7" s="82"/>
      <c r="L7" s="82"/>
      <c r="M7" s="82"/>
      <c r="N7" s="82"/>
      <c r="O7" s="82"/>
      <c r="P7" s="82"/>
      <c r="Q7" s="82"/>
    </row>
    <row r="8" spans="1:17" ht="39.6">
      <c r="A8" s="356" t="s">
        <v>195</v>
      </c>
      <c r="B8" s="148" t="s">
        <v>233</v>
      </c>
      <c r="C8" s="149"/>
      <c r="D8" s="149"/>
      <c r="E8" s="149"/>
      <c r="F8" s="150"/>
      <c r="G8" s="150"/>
      <c r="H8" s="82"/>
      <c r="I8" s="82"/>
      <c r="J8" s="82"/>
      <c r="K8" s="82"/>
      <c r="L8" s="82"/>
      <c r="M8" s="82"/>
      <c r="N8" s="82"/>
      <c r="O8" s="82"/>
      <c r="P8" s="82"/>
      <c r="Q8" s="82"/>
    </row>
    <row r="9" spans="1:17" ht="26.4">
      <c r="A9" s="356" t="s">
        <v>196</v>
      </c>
      <c r="B9" s="148" t="s">
        <v>234</v>
      </c>
      <c r="C9" s="149"/>
      <c r="D9" s="149"/>
      <c r="E9" s="149"/>
      <c r="F9" s="150"/>
      <c r="G9" s="150"/>
      <c r="H9" s="82"/>
      <c r="I9" s="82"/>
      <c r="J9" s="82"/>
      <c r="K9" s="82"/>
      <c r="L9" s="82"/>
      <c r="M9" s="82"/>
      <c r="N9" s="82"/>
      <c r="O9" s="82"/>
      <c r="P9" s="82"/>
      <c r="Q9" s="82"/>
    </row>
    <row r="10" spans="1:17">
      <c r="A10" s="356" t="s">
        <v>197</v>
      </c>
      <c r="B10" s="148" t="s">
        <v>235</v>
      </c>
      <c r="C10" s="149"/>
      <c r="D10" s="149"/>
      <c r="E10" s="149"/>
      <c r="F10" s="150"/>
      <c r="G10" s="150"/>
      <c r="H10" s="82"/>
      <c r="I10" s="82"/>
      <c r="J10" s="82"/>
      <c r="K10" s="82"/>
      <c r="L10" s="82"/>
      <c r="M10" s="82"/>
      <c r="N10" s="82"/>
      <c r="O10" s="82"/>
      <c r="P10" s="82"/>
      <c r="Q10" s="82"/>
    </row>
    <row r="11" spans="1:17" ht="26.4">
      <c r="A11" s="356" t="s">
        <v>262</v>
      </c>
      <c r="B11" s="148" t="s">
        <v>236</v>
      </c>
      <c r="C11" s="149"/>
      <c r="D11" s="149"/>
      <c r="E11" s="149"/>
      <c r="F11" s="150"/>
      <c r="G11" s="150"/>
      <c r="H11" s="82"/>
      <c r="I11" s="82"/>
      <c r="J11" s="82"/>
      <c r="K11" s="82"/>
      <c r="L11" s="82"/>
      <c r="M11" s="82"/>
      <c r="N11" s="82"/>
      <c r="O11" s="82"/>
      <c r="P11" s="82"/>
      <c r="Q11" s="82"/>
    </row>
    <row r="12" spans="1:17">
      <c r="A12" s="356" t="s">
        <v>263</v>
      </c>
      <c r="B12" s="148" t="s">
        <v>237</v>
      </c>
      <c r="C12" s="149"/>
      <c r="D12" s="149"/>
      <c r="E12" s="149"/>
      <c r="F12" s="150"/>
      <c r="G12" s="150"/>
      <c r="H12" s="82"/>
      <c r="I12" s="82"/>
      <c r="J12" s="82"/>
      <c r="K12" s="82"/>
      <c r="L12" s="82"/>
      <c r="M12" s="82"/>
      <c r="N12" s="82"/>
      <c r="O12" s="82"/>
      <c r="P12" s="82"/>
      <c r="Q12" s="82"/>
    </row>
    <row r="13" spans="1:17">
      <c r="A13" s="356" t="s">
        <v>542</v>
      </c>
      <c r="B13" s="148" t="s">
        <v>238</v>
      </c>
      <c r="C13" s="149"/>
      <c r="D13" s="149"/>
      <c r="E13" s="149"/>
      <c r="F13" s="150"/>
      <c r="G13" s="150"/>
      <c r="H13" s="82"/>
      <c r="I13" s="82"/>
      <c r="J13" s="82"/>
      <c r="K13" s="82"/>
      <c r="L13" s="82"/>
      <c r="M13" s="82"/>
      <c r="N13" s="82"/>
      <c r="O13" s="82"/>
      <c r="P13" s="82"/>
      <c r="Q13" s="82"/>
    </row>
    <row r="14" spans="1:17">
      <c r="A14" s="356" t="s">
        <v>543</v>
      </c>
      <c r="B14" s="148"/>
      <c r="C14" s="149"/>
      <c r="D14" s="149"/>
      <c r="E14" s="149"/>
      <c r="F14" s="150"/>
      <c r="G14" s="150"/>
      <c r="H14" s="82"/>
      <c r="I14" s="82"/>
      <c r="J14" s="82"/>
      <c r="K14" s="82"/>
      <c r="L14" s="82"/>
      <c r="M14" s="82"/>
      <c r="N14" s="82"/>
      <c r="O14" s="82"/>
      <c r="P14" s="82"/>
      <c r="Q14" s="82"/>
    </row>
    <row r="15" spans="1:17" ht="24.75" customHeight="1">
      <c r="A15" s="355">
        <v>9</v>
      </c>
      <c r="B15" s="151" t="s">
        <v>239</v>
      </c>
      <c r="C15" s="149"/>
      <c r="D15" s="149"/>
      <c r="E15" s="149"/>
      <c r="F15" s="150"/>
      <c r="G15" s="150"/>
      <c r="H15" s="82"/>
      <c r="I15" s="82"/>
      <c r="J15" s="82"/>
      <c r="K15" s="82"/>
      <c r="L15" s="82"/>
      <c r="M15" s="82"/>
      <c r="N15" s="82"/>
      <c r="O15" s="82"/>
      <c r="P15" s="82"/>
      <c r="Q15" s="82"/>
    </row>
    <row r="16" spans="1:17">
      <c r="A16" s="356" t="s">
        <v>545</v>
      </c>
      <c r="B16" s="148" t="s">
        <v>237</v>
      </c>
      <c r="C16" s="152"/>
      <c r="D16" s="152"/>
      <c r="E16" s="152"/>
      <c r="F16" s="153"/>
      <c r="G16" s="153"/>
      <c r="H16" s="82"/>
      <c r="I16" s="82"/>
      <c r="J16" s="82"/>
      <c r="K16" s="82"/>
      <c r="L16" s="82"/>
      <c r="M16" s="82"/>
      <c r="N16" s="82"/>
      <c r="O16" s="82"/>
      <c r="P16" s="82"/>
      <c r="Q16" s="82"/>
    </row>
    <row r="17" spans="1:17" ht="14.25" customHeight="1">
      <c r="A17" s="356" t="s">
        <v>546</v>
      </c>
      <c r="B17" s="148"/>
      <c r="C17" s="152"/>
      <c r="D17" s="152"/>
      <c r="E17" s="152"/>
      <c r="F17" s="153"/>
      <c r="G17" s="153"/>
      <c r="H17" s="82"/>
      <c r="I17" s="82"/>
      <c r="J17" s="82"/>
      <c r="K17" s="82"/>
      <c r="L17" s="82"/>
      <c r="M17" s="82"/>
      <c r="N17" s="82"/>
      <c r="O17" s="82"/>
      <c r="P17" s="82"/>
      <c r="Q17" s="82"/>
    </row>
    <row r="18" spans="1:17">
      <c r="A18" s="356" t="s">
        <v>547</v>
      </c>
      <c r="B18" s="148"/>
      <c r="C18" s="152"/>
      <c r="D18" s="152"/>
      <c r="E18" s="152"/>
      <c r="F18" s="153"/>
      <c r="G18" s="153"/>
    </row>
    <row r="19" spans="1:17">
      <c r="A19" s="356"/>
      <c r="B19" s="148"/>
      <c r="C19" s="152"/>
      <c r="D19" s="152"/>
      <c r="E19" s="152"/>
      <c r="F19" s="153"/>
      <c r="G19" s="153"/>
    </row>
    <row r="20" spans="1:17" ht="24" customHeight="1">
      <c r="A20" s="355">
        <v>13</v>
      </c>
      <c r="B20" s="151" t="s">
        <v>240</v>
      </c>
      <c r="C20" s="152"/>
      <c r="D20" s="152"/>
      <c r="E20" s="152"/>
      <c r="F20" s="153"/>
      <c r="G20" s="153"/>
    </row>
    <row r="21" spans="1:17">
      <c r="A21" s="355">
        <v>14</v>
      </c>
      <c r="B21" s="154"/>
      <c r="C21" s="152"/>
      <c r="D21" s="152"/>
      <c r="E21" s="152"/>
      <c r="F21" s="153"/>
      <c r="G21" s="153"/>
    </row>
    <row r="22" spans="1:17">
      <c r="A22" s="355">
        <v>15</v>
      </c>
      <c r="B22" s="154"/>
      <c r="C22" s="152"/>
      <c r="D22" s="152"/>
      <c r="E22" s="152"/>
      <c r="F22" s="153"/>
      <c r="G22" s="153"/>
    </row>
    <row r="23" spans="1:17" ht="38.25" customHeight="1">
      <c r="A23" s="355">
        <v>16</v>
      </c>
      <c r="B23" s="151" t="s">
        <v>241</v>
      </c>
      <c r="C23" s="152"/>
      <c r="D23" s="152"/>
      <c r="E23" s="152"/>
      <c r="F23" s="153"/>
      <c r="G23" s="153"/>
    </row>
    <row r="24" spans="1:17" ht="18" customHeight="1">
      <c r="A24" s="355">
        <v>17</v>
      </c>
      <c r="B24" s="151" t="s">
        <v>6</v>
      </c>
      <c r="C24" s="155"/>
      <c r="D24" s="155"/>
      <c r="E24" s="155"/>
      <c r="F24" s="153"/>
      <c r="G24" s="153"/>
    </row>
    <row r="26" spans="1:17" ht="12.75" customHeight="1">
      <c r="B26" s="101" t="s">
        <v>180</v>
      </c>
    </row>
    <row r="28" spans="1:17">
      <c r="B28" s="67" t="s">
        <v>134</v>
      </c>
    </row>
    <row r="30" spans="1:17">
      <c r="B30" s="67" t="s">
        <v>135</v>
      </c>
    </row>
  </sheetData>
  <mergeCells count="8">
    <mergeCell ref="A2:G2"/>
    <mergeCell ref="A3:G3"/>
    <mergeCell ref="A4:A5"/>
    <mergeCell ref="B4:B5"/>
    <mergeCell ref="C4:C5"/>
    <mergeCell ref="D4:E4"/>
    <mergeCell ref="F4:F5"/>
    <mergeCell ref="G4:G5"/>
  </mergeCells>
  <printOptions horizontalCentered="1"/>
  <pageMargins left="0.70866141732283472" right="0" top="0" bottom="0" header="0.31496062992125984" footer="0.31496062992125984"/>
  <pageSetup paperSize="9" orientation="landscape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workbookViewId="0">
      <selection activeCell="A3" sqref="A3:E3"/>
    </sheetView>
  </sheetViews>
  <sheetFormatPr defaultRowHeight="13.2"/>
  <cols>
    <col min="1" max="1" width="6.109375" style="67" customWidth="1"/>
    <col min="2" max="2" width="40.5546875" style="67" customWidth="1"/>
    <col min="3" max="3" width="10.5546875" style="67" customWidth="1"/>
    <col min="4" max="4" width="12.88671875" style="67" customWidth="1"/>
    <col min="5" max="5" width="16.44140625" style="67" customWidth="1"/>
    <col min="6" max="256" width="9.109375" style="67"/>
    <col min="257" max="257" width="6.109375" style="67" customWidth="1"/>
    <col min="258" max="258" width="40.5546875" style="67" customWidth="1"/>
    <col min="259" max="259" width="10.5546875" style="67" customWidth="1"/>
    <col min="260" max="260" width="12.88671875" style="67" customWidth="1"/>
    <col min="261" max="261" width="16.44140625" style="67" customWidth="1"/>
    <col min="262" max="512" width="9.109375" style="67"/>
    <col min="513" max="513" width="6.109375" style="67" customWidth="1"/>
    <col min="514" max="514" width="40.5546875" style="67" customWidth="1"/>
    <col min="515" max="515" width="10.5546875" style="67" customWidth="1"/>
    <col min="516" max="516" width="12.88671875" style="67" customWidth="1"/>
    <col min="517" max="517" width="16.44140625" style="67" customWidth="1"/>
    <col min="518" max="768" width="9.109375" style="67"/>
    <col min="769" max="769" width="6.109375" style="67" customWidth="1"/>
    <col min="770" max="770" width="40.5546875" style="67" customWidth="1"/>
    <col min="771" max="771" width="10.5546875" style="67" customWidth="1"/>
    <col min="772" max="772" width="12.88671875" style="67" customWidth="1"/>
    <col min="773" max="773" width="16.44140625" style="67" customWidth="1"/>
    <col min="774" max="1024" width="9.109375" style="67"/>
    <col min="1025" max="1025" width="6.109375" style="67" customWidth="1"/>
    <col min="1026" max="1026" width="40.5546875" style="67" customWidth="1"/>
    <col min="1027" max="1027" width="10.5546875" style="67" customWidth="1"/>
    <col min="1028" max="1028" width="12.88671875" style="67" customWidth="1"/>
    <col min="1029" max="1029" width="16.44140625" style="67" customWidth="1"/>
    <col min="1030" max="1280" width="9.109375" style="67"/>
    <col min="1281" max="1281" width="6.109375" style="67" customWidth="1"/>
    <col min="1282" max="1282" width="40.5546875" style="67" customWidth="1"/>
    <col min="1283" max="1283" width="10.5546875" style="67" customWidth="1"/>
    <col min="1284" max="1284" width="12.88671875" style="67" customWidth="1"/>
    <col min="1285" max="1285" width="16.44140625" style="67" customWidth="1"/>
    <col min="1286" max="1536" width="9.109375" style="67"/>
    <col min="1537" max="1537" width="6.109375" style="67" customWidth="1"/>
    <col min="1538" max="1538" width="40.5546875" style="67" customWidth="1"/>
    <col min="1539" max="1539" width="10.5546875" style="67" customWidth="1"/>
    <col min="1540" max="1540" width="12.88671875" style="67" customWidth="1"/>
    <col min="1541" max="1541" width="16.44140625" style="67" customWidth="1"/>
    <col min="1542" max="1792" width="9.109375" style="67"/>
    <col min="1793" max="1793" width="6.109375" style="67" customWidth="1"/>
    <col min="1794" max="1794" width="40.5546875" style="67" customWidth="1"/>
    <col min="1795" max="1795" width="10.5546875" style="67" customWidth="1"/>
    <col min="1796" max="1796" width="12.88671875" style="67" customWidth="1"/>
    <col min="1797" max="1797" width="16.44140625" style="67" customWidth="1"/>
    <col min="1798" max="2048" width="9.109375" style="67"/>
    <col min="2049" max="2049" width="6.109375" style="67" customWidth="1"/>
    <col min="2050" max="2050" width="40.5546875" style="67" customWidth="1"/>
    <col min="2051" max="2051" width="10.5546875" style="67" customWidth="1"/>
    <col min="2052" max="2052" width="12.88671875" style="67" customWidth="1"/>
    <col min="2053" max="2053" width="16.44140625" style="67" customWidth="1"/>
    <col min="2054" max="2304" width="9.109375" style="67"/>
    <col min="2305" max="2305" width="6.109375" style="67" customWidth="1"/>
    <col min="2306" max="2306" width="40.5546875" style="67" customWidth="1"/>
    <col min="2307" max="2307" width="10.5546875" style="67" customWidth="1"/>
    <col min="2308" max="2308" width="12.88671875" style="67" customWidth="1"/>
    <col min="2309" max="2309" width="16.44140625" style="67" customWidth="1"/>
    <col min="2310" max="2560" width="9.109375" style="67"/>
    <col min="2561" max="2561" width="6.109375" style="67" customWidth="1"/>
    <col min="2562" max="2562" width="40.5546875" style="67" customWidth="1"/>
    <col min="2563" max="2563" width="10.5546875" style="67" customWidth="1"/>
    <col min="2564" max="2564" width="12.88671875" style="67" customWidth="1"/>
    <col min="2565" max="2565" width="16.44140625" style="67" customWidth="1"/>
    <col min="2566" max="2816" width="9.109375" style="67"/>
    <col min="2817" max="2817" width="6.109375" style="67" customWidth="1"/>
    <col min="2818" max="2818" width="40.5546875" style="67" customWidth="1"/>
    <col min="2819" max="2819" width="10.5546875" style="67" customWidth="1"/>
    <col min="2820" max="2820" width="12.88671875" style="67" customWidth="1"/>
    <col min="2821" max="2821" width="16.44140625" style="67" customWidth="1"/>
    <col min="2822" max="3072" width="9.109375" style="67"/>
    <col min="3073" max="3073" width="6.109375" style="67" customWidth="1"/>
    <col min="3074" max="3074" width="40.5546875" style="67" customWidth="1"/>
    <col min="3075" max="3075" width="10.5546875" style="67" customWidth="1"/>
    <col min="3076" max="3076" width="12.88671875" style="67" customWidth="1"/>
    <col min="3077" max="3077" width="16.44140625" style="67" customWidth="1"/>
    <col min="3078" max="3328" width="9.109375" style="67"/>
    <col min="3329" max="3329" width="6.109375" style="67" customWidth="1"/>
    <col min="3330" max="3330" width="40.5546875" style="67" customWidth="1"/>
    <col min="3331" max="3331" width="10.5546875" style="67" customWidth="1"/>
    <col min="3332" max="3332" width="12.88671875" style="67" customWidth="1"/>
    <col min="3333" max="3333" width="16.44140625" style="67" customWidth="1"/>
    <col min="3334" max="3584" width="9.109375" style="67"/>
    <col min="3585" max="3585" width="6.109375" style="67" customWidth="1"/>
    <col min="3586" max="3586" width="40.5546875" style="67" customWidth="1"/>
    <col min="3587" max="3587" width="10.5546875" style="67" customWidth="1"/>
    <col min="3588" max="3588" width="12.88671875" style="67" customWidth="1"/>
    <col min="3589" max="3589" width="16.44140625" style="67" customWidth="1"/>
    <col min="3590" max="3840" width="9.109375" style="67"/>
    <col min="3841" max="3841" width="6.109375" style="67" customWidth="1"/>
    <col min="3842" max="3842" width="40.5546875" style="67" customWidth="1"/>
    <col min="3843" max="3843" width="10.5546875" style="67" customWidth="1"/>
    <col min="3844" max="3844" width="12.88671875" style="67" customWidth="1"/>
    <col min="3845" max="3845" width="16.44140625" style="67" customWidth="1"/>
    <col min="3846" max="4096" width="9.109375" style="67"/>
    <col min="4097" max="4097" width="6.109375" style="67" customWidth="1"/>
    <col min="4098" max="4098" width="40.5546875" style="67" customWidth="1"/>
    <col min="4099" max="4099" width="10.5546875" style="67" customWidth="1"/>
    <col min="4100" max="4100" width="12.88671875" style="67" customWidth="1"/>
    <col min="4101" max="4101" width="16.44140625" style="67" customWidth="1"/>
    <col min="4102" max="4352" width="9.109375" style="67"/>
    <col min="4353" max="4353" width="6.109375" style="67" customWidth="1"/>
    <col min="4354" max="4354" width="40.5546875" style="67" customWidth="1"/>
    <col min="4355" max="4355" width="10.5546875" style="67" customWidth="1"/>
    <col min="4356" max="4356" width="12.88671875" style="67" customWidth="1"/>
    <col min="4357" max="4357" width="16.44140625" style="67" customWidth="1"/>
    <col min="4358" max="4608" width="9.109375" style="67"/>
    <col min="4609" max="4609" width="6.109375" style="67" customWidth="1"/>
    <col min="4610" max="4610" width="40.5546875" style="67" customWidth="1"/>
    <col min="4611" max="4611" width="10.5546875" style="67" customWidth="1"/>
    <col min="4612" max="4612" width="12.88671875" style="67" customWidth="1"/>
    <col min="4613" max="4613" width="16.44140625" style="67" customWidth="1"/>
    <col min="4614" max="4864" width="9.109375" style="67"/>
    <col min="4865" max="4865" width="6.109375" style="67" customWidth="1"/>
    <col min="4866" max="4866" width="40.5546875" style="67" customWidth="1"/>
    <col min="4867" max="4867" width="10.5546875" style="67" customWidth="1"/>
    <col min="4868" max="4868" width="12.88671875" style="67" customWidth="1"/>
    <col min="4869" max="4869" width="16.44140625" style="67" customWidth="1"/>
    <col min="4870" max="5120" width="9.109375" style="67"/>
    <col min="5121" max="5121" width="6.109375" style="67" customWidth="1"/>
    <col min="5122" max="5122" width="40.5546875" style="67" customWidth="1"/>
    <col min="5123" max="5123" width="10.5546875" style="67" customWidth="1"/>
    <col min="5124" max="5124" width="12.88671875" style="67" customWidth="1"/>
    <col min="5125" max="5125" width="16.44140625" style="67" customWidth="1"/>
    <col min="5126" max="5376" width="9.109375" style="67"/>
    <col min="5377" max="5377" width="6.109375" style="67" customWidth="1"/>
    <col min="5378" max="5378" width="40.5546875" style="67" customWidth="1"/>
    <col min="5379" max="5379" width="10.5546875" style="67" customWidth="1"/>
    <col min="5380" max="5380" width="12.88671875" style="67" customWidth="1"/>
    <col min="5381" max="5381" width="16.44140625" style="67" customWidth="1"/>
    <col min="5382" max="5632" width="9.109375" style="67"/>
    <col min="5633" max="5633" width="6.109375" style="67" customWidth="1"/>
    <col min="5634" max="5634" width="40.5546875" style="67" customWidth="1"/>
    <col min="5635" max="5635" width="10.5546875" style="67" customWidth="1"/>
    <col min="5636" max="5636" width="12.88671875" style="67" customWidth="1"/>
    <col min="5637" max="5637" width="16.44140625" style="67" customWidth="1"/>
    <col min="5638" max="5888" width="9.109375" style="67"/>
    <col min="5889" max="5889" width="6.109375" style="67" customWidth="1"/>
    <col min="5890" max="5890" width="40.5546875" style="67" customWidth="1"/>
    <col min="5891" max="5891" width="10.5546875" style="67" customWidth="1"/>
    <col min="5892" max="5892" width="12.88671875" style="67" customWidth="1"/>
    <col min="5893" max="5893" width="16.44140625" style="67" customWidth="1"/>
    <col min="5894" max="6144" width="9.109375" style="67"/>
    <col min="6145" max="6145" width="6.109375" style="67" customWidth="1"/>
    <col min="6146" max="6146" width="40.5546875" style="67" customWidth="1"/>
    <col min="6147" max="6147" width="10.5546875" style="67" customWidth="1"/>
    <col min="6148" max="6148" width="12.88671875" style="67" customWidth="1"/>
    <col min="6149" max="6149" width="16.44140625" style="67" customWidth="1"/>
    <col min="6150" max="6400" width="9.109375" style="67"/>
    <col min="6401" max="6401" width="6.109375" style="67" customWidth="1"/>
    <col min="6402" max="6402" width="40.5546875" style="67" customWidth="1"/>
    <col min="6403" max="6403" width="10.5546875" style="67" customWidth="1"/>
    <col min="6404" max="6404" width="12.88671875" style="67" customWidth="1"/>
    <col min="6405" max="6405" width="16.44140625" style="67" customWidth="1"/>
    <col min="6406" max="6656" width="9.109375" style="67"/>
    <col min="6657" max="6657" width="6.109375" style="67" customWidth="1"/>
    <col min="6658" max="6658" width="40.5546875" style="67" customWidth="1"/>
    <col min="6659" max="6659" width="10.5546875" style="67" customWidth="1"/>
    <col min="6660" max="6660" width="12.88671875" style="67" customWidth="1"/>
    <col min="6661" max="6661" width="16.44140625" style="67" customWidth="1"/>
    <col min="6662" max="6912" width="9.109375" style="67"/>
    <col min="6913" max="6913" width="6.109375" style="67" customWidth="1"/>
    <col min="6914" max="6914" width="40.5546875" style="67" customWidth="1"/>
    <col min="6915" max="6915" width="10.5546875" style="67" customWidth="1"/>
    <col min="6916" max="6916" width="12.88671875" style="67" customWidth="1"/>
    <col min="6917" max="6917" width="16.44140625" style="67" customWidth="1"/>
    <col min="6918" max="7168" width="9.109375" style="67"/>
    <col min="7169" max="7169" width="6.109375" style="67" customWidth="1"/>
    <col min="7170" max="7170" width="40.5546875" style="67" customWidth="1"/>
    <col min="7171" max="7171" width="10.5546875" style="67" customWidth="1"/>
    <col min="7172" max="7172" width="12.88671875" style="67" customWidth="1"/>
    <col min="7173" max="7173" width="16.44140625" style="67" customWidth="1"/>
    <col min="7174" max="7424" width="9.109375" style="67"/>
    <col min="7425" max="7425" width="6.109375" style="67" customWidth="1"/>
    <col min="7426" max="7426" width="40.5546875" style="67" customWidth="1"/>
    <col min="7427" max="7427" width="10.5546875" style="67" customWidth="1"/>
    <col min="7428" max="7428" width="12.88671875" style="67" customWidth="1"/>
    <col min="7429" max="7429" width="16.44140625" style="67" customWidth="1"/>
    <col min="7430" max="7680" width="9.109375" style="67"/>
    <col min="7681" max="7681" width="6.109375" style="67" customWidth="1"/>
    <col min="7682" max="7682" width="40.5546875" style="67" customWidth="1"/>
    <col min="7683" max="7683" width="10.5546875" style="67" customWidth="1"/>
    <col min="7684" max="7684" width="12.88671875" style="67" customWidth="1"/>
    <col min="7685" max="7685" width="16.44140625" style="67" customWidth="1"/>
    <col min="7686" max="7936" width="9.109375" style="67"/>
    <col min="7937" max="7937" width="6.109375" style="67" customWidth="1"/>
    <col min="7938" max="7938" width="40.5546875" style="67" customWidth="1"/>
    <col min="7939" max="7939" width="10.5546875" style="67" customWidth="1"/>
    <col min="7940" max="7940" width="12.88671875" style="67" customWidth="1"/>
    <col min="7941" max="7941" width="16.44140625" style="67" customWidth="1"/>
    <col min="7942" max="8192" width="9.109375" style="67"/>
    <col min="8193" max="8193" width="6.109375" style="67" customWidth="1"/>
    <col min="8194" max="8194" width="40.5546875" style="67" customWidth="1"/>
    <col min="8195" max="8195" width="10.5546875" style="67" customWidth="1"/>
    <col min="8196" max="8196" width="12.88671875" style="67" customWidth="1"/>
    <col min="8197" max="8197" width="16.44140625" style="67" customWidth="1"/>
    <col min="8198" max="8448" width="9.109375" style="67"/>
    <col min="8449" max="8449" width="6.109375" style="67" customWidth="1"/>
    <col min="8450" max="8450" width="40.5546875" style="67" customWidth="1"/>
    <col min="8451" max="8451" width="10.5546875" style="67" customWidth="1"/>
    <col min="8452" max="8452" width="12.88671875" style="67" customWidth="1"/>
    <col min="8453" max="8453" width="16.44140625" style="67" customWidth="1"/>
    <col min="8454" max="8704" width="9.109375" style="67"/>
    <col min="8705" max="8705" width="6.109375" style="67" customWidth="1"/>
    <col min="8706" max="8706" width="40.5546875" style="67" customWidth="1"/>
    <col min="8707" max="8707" width="10.5546875" style="67" customWidth="1"/>
    <col min="8708" max="8708" width="12.88671875" style="67" customWidth="1"/>
    <col min="8709" max="8709" width="16.44140625" style="67" customWidth="1"/>
    <col min="8710" max="8960" width="9.109375" style="67"/>
    <col min="8961" max="8961" width="6.109375" style="67" customWidth="1"/>
    <col min="8962" max="8962" width="40.5546875" style="67" customWidth="1"/>
    <col min="8963" max="8963" width="10.5546875" style="67" customWidth="1"/>
    <col min="8964" max="8964" width="12.88671875" style="67" customWidth="1"/>
    <col min="8965" max="8965" width="16.44140625" style="67" customWidth="1"/>
    <col min="8966" max="9216" width="9.109375" style="67"/>
    <col min="9217" max="9217" width="6.109375" style="67" customWidth="1"/>
    <col min="9218" max="9218" width="40.5546875" style="67" customWidth="1"/>
    <col min="9219" max="9219" width="10.5546875" style="67" customWidth="1"/>
    <col min="9220" max="9220" width="12.88671875" style="67" customWidth="1"/>
    <col min="9221" max="9221" width="16.44140625" style="67" customWidth="1"/>
    <col min="9222" max="9472" width="9.109375" style="67"/>
    <col min="9473" max="9473" width="6.109375" style="67" customWidth="1"/>
    <col min="9474" max="9474" width="40.5546875" style="67" customWidth="1"/>
    <col min="9475" max="9475" width="10.5546875" style="67" customWidth="1"/>
    <col min="9476" max="9476" width="12.88671875" style="67" customWidth="1"/>
    <col min="9477" max="9477" width="16.44140625" style="67" customWidth="1"/>
    <col min="9478" max="9728" width="9.109375" style="67"/>
    <col min="9729" max="9729" width="6.109375" style="67" customWidth="1"/>
    <col min="9730" max="9730" width="40.5546875" style="67" customWidth="1"/>
    <col min="9731" max="9731" width="10.5546875" style="67" customWidth="1"/>
    <col min="9732" max="9732" width="12.88671875" style="67" customWidth="1"/>
    <col min="9733" max="9733" width="16.44140625" style="67" customWidth="1"/>
    <col min="9734" max="9984" width="9.109375" style="67"/>
    <col min="9985" max="9985" width="6.109375" style="67" customWidth="1"/>
    <col min="9986" max="9986" width="40.5546875" style="67" customWidth="1"/>
    <col min="9987" max="9987" width="10.5546875" style="67" customWidth="1"/>
    <col min="9988" max="9988" width="12.88671875" style="67" customWidth="1"/>
    <col min="9989" max="9989" width="16.44140625" style="67" customWidth="1"/>
    <col min="9990" max="10240" width="9.109375" style="67"/>
    <col min="10241" max="10241" width="6.109375" style="67" customWidth="1"/>
    <col min="10242" max="10242" width="40.5546875" style="67" customWidth="1"/>
    <col min="10243" max="10243" width="10.5546875" style="67" customWidth="1"/>
    <col min="10244" max="10244" width="12.88671875" style="67" customWidth="1"/>
    <col min="10245" max="10245" width="16.44140625" style="67" customWidth="1"/>
    <col min="10246" max="10496" width="9.109375" style="67"/>
    <col min="10497" max="10497" width="6.109375" style="67" customWidth="1"/>
    <col min="10498" max="10498" width="40.5546875" style="67" customWidth="1"/>
    <col min="10499" max="10499" width="10.5546875" style="67" customWidth="1"/>
    <col min="10500" max="10500" width="12.88671875" style="67" customWidth="1"/>
    <col min="10501" max="10501" width="16.44140625" style="67" customWidth="1"/>
    <col min="10502" max="10752" width="9.109375" style="67"/>
    <col min="10753" max="10753" width="6.109375" style="67" customWidth="1"/>
    <col min="10754" max="10754" width="40.5546875" style="67" customWidth="1"/>
    <col min="10755" max="10755" width="10.5546875" style="67" customWidth="1"/>
    <col min="10756" max="10756" width="12.88671875" style="67" customWidth="1"/>
    <col min="10757" max="10757" width="16.44140625" style="67" customWidth="1"/>
    <col min="10758" max="11008" width="9.109375" style="67"/>
    <col min="11009" max="11009" width="6.109375" style="67" customWidth="1"/>
    <col min="11010" max="11010" width="40.5546875" style="67" customWidth="1"/>
    <col min="11011" max="11011" width="10.5546875" style="67" customWidth="1"/>
    <col min="11012" max="11012" width="12.88671875" style="67" customWidth="1"/>
    <col min="11013" max="11013" width="16.44140625" style="67" customWidth="1"/>
    <col min="11014" max="11264" width="9.109375" style="67"/>
    <col min="11265" max="11265" width="6.109375" style="67" customWidth="1"/>
    <col min="11266" max="11266" width="40.5546875" style="67" customWidth="1"/>
    <col min="11267" max="11267" width="10.5546875" style="67" customWidth="1"/>
    <col min="11268" max="11268" width="12.88671875" style="67" customWidth="1"/>
    <col min="11269" max="11269" width="16.44140625" style="67" customWidth="1"/>
    <col min="11270" max="11520" width="9.109375" style="67"/>
    <col min="11521" max="11521" width="6.109375" style="67" customWidth="1"/>
    <col min="11522" max="11522" width="40.5546875" style="67" customWidth="1"/>
    <col min="11523" max="11523" width="10.5546875" style="67" customWidth="1"/>
    <col min="11524" max="11524" width="12.88671875" style="67" customWidth="1"/>
    <col min="11525" max="11525" width="16.44140625" style="67" customWidth="1"/>
    <col min="11526" max="11776" width="9.109375" style="67"/>
    <col min="11777" max="11777" width="6.109375" style="67" customWidth="1"/>
    <col min="11778" max="11778" width="40.5546875" style="67" customWidth="1"/>
    <col min="11779" max="11779" width="10.5546875" style="67" customWidth="1"/>
    <col min="11780" max="11780" width="12.88671875" style="67" customWidth="1"/>
    <col min="11781" max="11781" width="16.44140625" style="67" customWidth="1"/>
    <col min="11782" max="12032" width="9.109375" style="67"/>
    <col min="12033" max="12033" width="6.109375" style="67" customWidth="1"/>
    <col min="12034" max="12034" width="40.5546875" style="67" customWidth="1"/>
    <col min="12035" max="12035" width="10.5546875" style="67" customWidth="1"/>
    <col min="12036" max="12036" width="12.88671875" style="67" customWidth="1"/>
    <col min="12037" max="12037" width="16.44140625" style="67" customWidth="1"/>
    <col min="12038" max="12288" width="9.109375" style="67"/>
    <col min="12289" max="12289" width="6.109375" style="67" customWidth="1"/>
    <col min="12290" max="12290" width="40.5546875" style="67" customWidth="1"/>
    <col min="12291" max="12291" width="10.5546875" style="67" customWidth="1"/>
    <col min="12292" max="12292" width="12.88671875" style="67" customWidth="1"/>
    <col min="12293" max="12293" width="16.44140625" style="67" customWidth="1"/>
    <col min="12294" max="12544" width="9.109375" style="67"/>
    <col min="12545" max="12545" width="6.109375" style="67" customWidth="1"/>
    <col min="12546" max="12546" width="40.5546875" style="67" customWidth="1"/>
    <col min="12547" max="12547" width="10.5546875" style="67" customWidth="1"/>
    <col min="12548" max="12548" width="12.88671875" style="67" customWidth="1"/>
    <col min="12549" max="12549" width="16.44140625" style="67" customWidth="1"/>
    <col min="12550" max="12800" width="9.109375" style="67"/>
    <col min="12801" max="12801" width="6.109375" style="67" customWidth="1"/>
    <col min="12802" max="12802" width="40.5546875" style="67" customWidth="1"/>
    <col min="12803" max="12803" width="10.5546875" style="67" customWidth="1"/>
    <col min="12804" max="12804" width="12.88671875" style="67" customWidth="1"/>
    <col min="12805" max="12805" width="16.44140625" style="67" customWidth="1"/>
    <col min="12806" max="13056" width="9.109375" style="67"/>
    <col min="13057" max="13057" width="6.109375" style="67" customWidth="1"/>
    <col min="13058" max="13058" width="40.5546875" style="67" customWidth="1"/>
    <col min="13059" max="13059" width="10.5546875" style="67" customWidth="1"/>
    <col min="13060" max="13060" width="12.88671875" style="67" customWidth="1"/>
    <col min="13061" max="13061" width="16.44140625" style="67" customWidth="1"/>
    <col min="13062" max="13312" width="9.109375" style="67"/>
    <col min="13313" max="13313" width="6.109375" style="67" customWidth="1"/>
    <col min="13314" max="13314" width="40.5546875" style="67" customWidth="1"/>
    <col min="13315" max="13315" width="10.5546875" style="67" customWidth="1"/>
    <col min="13316" max="13316" width="12.88671875" style="67" customWidth="1"/>
    <col min="13317" max="13317" width="16.44140625" style="67" customWidth="1"/>
    <col min="13318" max="13568" width="9.109375" style="67"/>
    <col min="13569" max="13569" width="6.109375" style="67" customWidth="1"/>
    <col min="13570" max="13570" width="40.5546875" style="67" customWidth="1"/>
    <col min="13571" max="13571" width="10.5546875" style="67" customWidth="1"/>
    <col min="13572" max="13572" width="12.88671875" style="67" customWidth="1"/>
    <col min="13573" max="13573" width="16.44140625" style="67" customWidth="1"/>
    <col min="13574" max="13824" width="9.109375" style="67"/>
    <col min="13825" max="13825" width="6.109375" style="67" customWidth="1"/>
    <col min="13826" max="13826" width="40.5546875" style="67" customWidth="1"/>
    <col min="13827" max="13827" width="10.5546875" style="67" customWidth="1"/>
    <col min="13828" max="13828" width="12.88671875" style="67" customWidth="1"/>
    <col min="13829" max="13829" width="16.44140625" style="67" customWidth="1"/>
    <col min="13830" max="14080" width="9.109375" style="67"/>
    <col min="14081" max="14081" width="6.109375" style="67" customWidth="1"/>
    <col min="14082" max="14082" width="40.5546875" style="67" customWidth="1"/>
    <col min="14083" max="14083" width="10.5546875" style="67" customWidth="1"/>
    <col min="14084" max="14084" width="12.88671875" style="67" customWidth="1"/>
    <col min="14085" max="14085" width="16.44140625" style="67" customWidth="1"/>
    <col min="14086" max="14336" width="9.109375" style="67"/>
    <col min="14337" max="14337" width="6.109375" style="67" customWidth="1"/>
    <col min="14338" max="14338" width="40.5546875" style="67" customWidth="1"/>
    <col min="14339" max="14339" width="10.5546875" style="67" customWidth="1"/>
    <col min="14340" max="14340" width="12.88671875" style="67" customWidth="1"/>
    <col min="14341" max="14341" width="16.44140625" style="67" customWidth="1"/>
    <col min="14342" max="14592" width="9.109375" style="67"/>
    <col min="14593" max="14593" width="6.109375" style="67" customWidth="1"/>
    <col min="14594" max="14594" width="40.5546875" style="67" customWidth="1"/>
    <col min="14595" max="14595" width="10.5546875" style="67" customWidth="1"/>
    <col min="14596" max="14596" width="12.88671875" style="67" customWidth="1"/>
    <col min="14597" max="14597" width="16.44140625" style="67" customWidth="1"/>
    <col min="14598" max="14848" width="9.109375" style="67"/>
    <col min="14849" max="14849" width="6.109375" style="67" customWidth="1"/>
    <col min="14850" max="14850" width="40.5546875" style="67" customWidth="1"/>
    <col min="14851" max="14851" width="10.5546875" style="67" customWidth="1"/>
    <col min="14852" max="14852" width="12.88671875" style="67" customWidth="1"/>
    <col min="14853" max="14853" width="16.44140625" style="67" customWidth="1"/>
    <col min="14854" max="15104" width="9.109375" style="67"/>
    <col min="15105" max="15105" width="6.109375" style="67" customWidth="1"/>
    <col min="15106" max="15106" width="40.5546875" style="67" customWidth="1"/>
    <col min="15107" max="15107" width="10.5546875" style="67" customWidth="1"/>
    <col min="15108" max="15108" width="12.88671875" style="67" customWidth="1"/>
    <col min="15109" max="15109" width="16.44140625" style="67" customWidth="1"/>
    <col min="15110" max="15360" width="9.109375" style="67"/>
    <col min="15361" max="15361" width="6.109375" style="67" customWidth="1"/>
    <col min="15362" max="15362" width="40.5546875" style="67" customWidth="1"/>
    <col min="15363" max="15363" width="10.5546875" style="67" customWidth="1"/>
    <col min="15364" max="15364" width="12.88671875" style="67" customWidth="1"/>
    <col min="15365" max="15365" width="16.44140625" style="67" customWidth="1"/>
    <col min="15366" max="15616" width="9.109375" style="67"/>
    <col min="15617" max="15617" width="6.109375" style="67" customWidth="1"/>
    <col min="15618" max="15618" width="40.5546875" style="67" customWidth="1"/>
    <col min="15619" max="15619" width="10.5546875" style="67" customWidth="1"/>
    <col min="15620" max="15620" width="12.88671875" style="67" customWidth="1"/>
    <col min="15621" max="15621" width="16.44140625" style="67" customWidth="1"/>
    <col min="15622" max="15872" width="9.109375" style="67"/>
    <col min="15873" max="15873" width="6.109375" style="67" customWidth="1"/>
    <col min="15874" max="15874" width="40.5546875" style="67" customWidth="1"/>
    <col min="15875" max="15875" width="10.5546875" style="67" customWidth="1"/>
    <col min="15876" max="15876" width="12.88671875" style="67" customWidth="1"/>
    <col min="15877" max="15877" width="16.44140625" style="67" customWidth="1"/>
    <col min="15878" max="16128" width="9.109375" style="67"/>
    <col min="16129" max="16129" width="6.109375" style="67" customWidth="1"/>
    <col min="16130" max="16130" width="40.5546875" style="67" customWidth="1"/>
    <col min="16131" max="16131" width="10.5546875" style="67" customWidth="1"/>
    <col min="16132" max="16132" width="12.88671875" style="67" customWidth="1"/>
    <col min="16133" max="16133" width="16.44140625" style="67" customWidth="1"/>
    <col min="16134" max="16384" width="9.109375" style="67"/>
  </cols>
  <sheetData>
    <row r="1" spans="1:5">
      <c r="E1" s="91" t="s">
        <v>349</v>
      </c>
    </row>
    <row r="2" spans="1:5" ht="38.25" customHeight="1">
      <c r="A2" s="453" t="s">
        <v>691</v>
      </c>
      <c r="B2" s="453"/>
      <c r="C2" s="453"/>
      <c r="D2" s="453"/>
      <c r="E2" s="453"/>
    </row>
    <row r="3" spans="1:5" ht="25.5" customHeight="1">
      <c r="A3" s="454" t="s">
        <v>145</v>
      </c>
      <c r="B3" s="454"/>
      <c r="C3" s="454"/>
      <c r="D3" s="454"/>
      <c r="E3" s="454"/>
    </row>
    <row r="4" spans="1:5" ht="15.6">
      <c r="A4" s="156"/>
      <c r="B4" s="157"/>
      <c r="C4" s="157"/>
    </row>
    <row r="5" spans="1:5" ht="36.75" customHeight="1">
      <c r="A5" s="482" t="s">
        <v>182</v>
      </c>
      <c r="B5" s="482" t="s">
        <v>242</v>
      </c>
      <c r="C5" s="484" t="s">
        <v>243</v>
      </c>
      <c r="D5" s="484" t="s">
        <v>244</v>
      </c>
      <c r="E5" s="482" t="s">
        <v>191</v>
      </c>
    </row>
    <row r="6" spans="1:5" ht="15" customHeight="1">
      <c r="A6" s="483"/>
      <c r="B6" s="483"/>
      <c r="C6" s="485"/>
      <c r="D6" s="485"/>
      <c r="E6" s="483"/>
    </row>
    <row r="7" spans="1:5">
      <c r="A7" s="243">
        <v>1</v>
      </c>
      <c r="B7" s="96">
        <v>2</v>
      </c>
      <c r="C7" s="96">
        <v>3</v>
      </c>
      <c r="D7" s="158">
        <v>4</v>
      </c>
      <c r="E7" s="159">
        <v>5</v>
      </c>
    </row>
    <row r="8" spans="1:5">
      <c r="A8" s="243"/>
      <c r="B8" s="255"/>
      <c r="C8" s="255"/>
      <c r="D8" s="158"/>
      <c r="E8" s="159"/>
    </row>
    <row r="9" spans="1:5">
      <c r="A9" s="106"/>
      <c r="B9" s="108"/>
      <c r="C9" s="108"/>
      <c r="D9" s="160"/>
      <c r="E9" s="161"/>
    </row>
    <row r="10" spans="1:5">
      <c r="A10" s="106"/>
      <c r="B10" s="86" t="s">
        <v>421</v>
      </c>
      <c r="C10" s="108"/>
      <c r="D10" s="160"/>
      <c r="E10" s="161"/>
    </row>
    <row r="11" spans="1:5">
      <c r="A11" s="106"/>
      <c r="B11" s="85"/>
      <c r="C11" s="108"/>
      <c r="D11" s="160"/>
      <c r="E11" s="161"/>
    </row>
    <row r="12" spans="1:5">
      <c r="A12" s="106"/>
      <c r="B12" s="85"/>
      <c r="C12" s="108"/>
      <c r="D12" s="160"/>
      <c r="E12" s="161"/>
    </row>
    <row r="13" spans="1:5" ht="20.399999999999999">
      <c r="A13" s="106"/>
      <c r="B13" s="265" t="s">
        <v>241</v>
      </c>
      <c r="C13" s="108"/>
      <c r="D13" s="160"/>
      <c r="E13" s="161"/>
    </row>
    <row r="14" spans="1:5">
      <c r="A14" s="479" t="s">
        <v>6</v>
      </c>
      <c r="B14" s="480"/>
      <c r="C14" s="144"/>
      <c r="D14" s="162"/>
      <c r="E14" s="163"/>
    </row>
    <row r="17" spans="1:2">
      <c r="A17" s="481" t="s">
        <v>180</v>
      </c>
      <c r="B17" s="481"/>
    </row>
    <row r="19" spans="1:2">
      <c r="A19" s="67" t="s">
        <v>134</v>
      </c>
    </row>
    <row r="21" spans="1:2">
      <c r="A21" s="67" t="s">
        <v>135</v>
      </c>
    </row>
    <row r="23" spans="1:2" ht="33" customHeight="1"/>
  </sheetData>
  <mergeCells count="9">
    <mergeCell ref="A14:B14"/>
    <mergeCell ref="A17:B17"/>
    <mergeCell ref="A2:E2"/>
    <mergeCell ref="A3:E3"/>
    <mergeCell ref="A5:A6"/>
    <mergeCell ref="B5:B6"/>
    <mergeCell ref="C5:C6"/>
    <mergeCell ref="D5:D6"/>
    <mergeCell ref="E5:E6"/>
  </mergeCells>
  <printOptions horizontalCentered="1"/>
  <pageMargins left="0.70866141732283472" right="0" top="0" bottom="0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4"/>
  <sheetViews>
    <sheetView workbookViewId="0">
      <selection activeCell="B3" sqref="B3:Q3"/>
    </sheetView>
  </sheetViews>
  <sheetFormatPr defaultRowHeight="13.2"/>
  <cols>
    <col min="1" max="1" width="3.5546875" style="67" customWidth="1"/>
    <col min="2" max="2" width="15.5546875" style="67" customWidth="1"/>
    <col min="3" max="3" width="19.109375" style="67" customWidth="1"/>
    <col min="4" max="4" width="6.88671875" style="67" customWidth="1"/>
    <col min="5" max="16" width="10.6640625" style="67" customWidth="1"/>
    <col min="17" max="17" width="12" style="67" customWidth="1"/>
    <col min="18" max="254" width="9.109375" style="67"/>
    <col min="255" max="255" width="3.5546875" style="67" customWidth="1"/>
    <col min="256" max="256" width="25.5546875" style="67" customWidth="1"/>
    <col min="257" max="257" width="6.88671875" style="67" customWidth="1"/>
    <col min="258" max="258" width="6.6640625" style="67" customWidth="1"/>
    <col min="259" max="259" width="7.44140625" style="67" customWidth="1"/>
    <col min="260" max="265" width="6.6640625" style="67" customWidth="1"/>
    <col min="266" max="266" width="8" style="67" customWidth="1"/>
    <col min="267" max="272" width="6.6640625" style="67" customWidth="1"/>
    <col min="273" max="510" width="9.109375" style="67"/>
    <col min="511" max="511" width="3.5546875" style="67" customWidth="1"/>
    <col min="512" max="512" width="25.5546875" style="67" customWidth="1"/>
    <col min="513" max="513" width="6.88671875" style="67" customWidth="1"/>
    <col min="514" max="514" width="6.6640625" style="67" customWidth="1"/>
    <col min="515" max="515" width="7.44140625" style="67" customWidth="1"/>
    <col min="516" max="521" width="6.6640625" style="67" customWidth="1"/>
    <col min="522" max="522" width="8" style="67" customWidth="1"/>
    <col min="523" max="528" width="6.6640625" style="67" customWidth="1"/>
    <col min="529" max="766" width="9.109375" style="67"/>
    <col min="767" max="767" width="3.5546875" style="67" customWidth="1"/>
    <col min="768" max="768" width="25.5546875" style="67" customWidth="1"/>
    <col min="769" max="769" width="6.88671875" style="67" customWidth="1"/>
    <col min="770" max="770" width="6.6640625" style="67" customWidth="1"/>
    <col min="771" max="771" width="7.44140625" style="67" customWidth="1"/>
    <col min="772" max="777" width="6.6640625" style="67" customWidth="1"/>
    <col min="778" max="778" width="8" style="67" customWidth="1"/>
    <col min="779" max="784" width="6.6640625" style="67" customWidth="1"/>
    <col min="785" max="1022" width="9.109375" style="67"/>
    <col min="1023" max="1023" width="3.5546875" style="67" customWidth="1"/>
    <col min="1024" max="1024" width="25.5546875" style="67" customWidth="1"/>
    <col min="1025" max="1025" width="6.88671875" style="67" customWidth="1"/>
    <col min="1026" max="1026" width="6.6640625" style="67" customWidth="1"/>
    <col min="1027" max="1027" width="7.44140625" style="67" customWidth="1"/>
    <col min="1028" max="1033" width="6.6640625" style="67" customWidth="1"/>
    <col min="1034" max="1034" width="8" style="67" customWidth="1"/>
    <col min="1035" max="1040" width="6.6640625" style="67" customWidth="1"/>
    <col min="1041" max="1278" width="9.109375" style="67"/>
    <col min="1279" max="1279" width="3.5546875" style="67" customWidth="1"/>
    <col min="1280" max="1280" width="25.5546875" style="67" customWidth="1"/>
    <col min="1281" max="1281" width="6.88671875" style="67" customWidth="1"/>
    <col min="1282" max="1282" width="6.6640625" style="67" customWidth="1"/>
    <col min="1283" max="1283" width="7.44140625" style="67" customWidth="1"/>
    <col min="1284" max="1289" width="6.6640625" style="67" customWidth="1"/>
    <col min="1290" max="1290" width="8" style="67" customWidth="1"/>
    <col min="1291" max="1296" width="6.6640625" style="67" customWidth="1"/>
    <col min="1297" max="1534" width="9.109375" style="67"/>
    <col min="1535" max="1535" width="3.5546875" style="67" customWidth="1"/>
    <col min="1536" max="1536" width="25.5546875" style="67" customWidth="1"/>
    <col min="1537" max="1537" width="6.88671875" style="67" customWidth="1"/>
    <col min="1538" max="1538" width="6.6640625" style="67" customWidth="1"/>
    <col min="1539" max="1539" width="7.44140625" style="67" customWidth="1"/>
    <col min="1540" max="1545" width="6.6640625" style="67" customWidth="1"/>
    <col min="1546" max="1546" width="8" style="67" customWidth="1"/>
    <col min="1547" max="1552" width="6.6640625" style="67" customWidth="1"/>
    <col min="1553" max="1790" width="9.109375" style="67"/>
    <col min="1791" max="1791" width="3.5546875" style="67" customWidth="1"/>
    <col min="1792" max="1792" width="25.5546875" style="67" customWidth="1"/>
    <col min="1793" max="1793" width="6.88671875" style="67" customWidth="1"/>
    <col min="1794" max="1794" width="6.6640625" style="67" customWidth="1"/>
    <col min="1795" max="1795" width="7.44140625" style="67" customWidth="1"/>
    <col min="1796" max="1801" width="6.6640625" style="67" customWidth="1"/>
    <col min="1802" max="1802" width="8" style="67" customWidth="1"/>
    <col min="1803" max="1808" width="6.6640625" style="67" customWidth="1"/>
    <col min="1809" max="2046" width="9.109375" style="67"/>
    <col min="2047" max="2047" width="3.5546875" style="67" customWidth="1"/>
    <col min="2048" max="2048" width="25.5546875" style="67" customWidth="1"/>
    <col min="2049" max="2049" width="6.88671875" style="67" customWidth="1"/>
    <col min="2050" max="2050" width="6.6640625" style="67" customWidth="1"/>
    <col min="2051" max="2051" width="7.44140625" style="67" customWidth="1"/>
    <col min="2052" max="2057" width="6.6640625" style="67" customWidth="1"/>
    <col min="2058" max="2058" width="8" style="67" customWidth="1"/>
    <col min="2059" max="2064" width="6.6640625" style="67" customWidth="1"/>
    <col min="2065" max="2302" width="9.109375" style="67"/>
    <col min="2303" max="2303" width="3.5546875" style="67" customWidth="1"/>
    <col min="2304" max="2304" width="25.5546875" style="67" customWidth="1"/>
    <col min="2305" max="2305" width="6.88671875" style="67" customWidth="1"/>
    <col min="2306" max="2306" width="6.6640625" style="67" customWidth="1"/>
    <col min="2307" max="2307" width="7.44140625" style="67" customWidth="1"/>
    <col min="2308" max="2313" width="6.6640625" style="67" customWidth="1"/>
    <col min="2314" max="2314" width="8" style="67" customWidth="1"/>
    <col min="2315" max="2320" width="6.6640625" style="67" customWidth="1"/>
    <col min="2321" max="2558" width="9.109375" style="67"/>
    <col min="2559" max="2559" width="3.5546875" style="67" customWidth="1"/>
    <col min="2560" max="2560" width="25.5546875" style="67" customWidth="1"/>
    <col min="2561" max="2561" width="6.88671875" style="67" customWidth="1"/>
    <col min="2562" max="2562" width="6.6640625" style="67" customWidth="1"/>
    <col min="2563" max="2563" width="7.44140625" style="67" customWidth="1"/>
    <col min="2564" max="2569" width="6.6640625" style="67" customWidth="1"/>
    <col min="2570" max="2570" width="8" style="67" customWidth="1"/>
    <col min="2571" max="2576" width="6.6640625" style="67" customWidth="1"/>
    <col min="2577" max="2814" width="9.109375" style="67"/>
    <col min="2815" max="2815" width="3.5546875" style="67" customWidth="1"/>
    <col min="2816" max="2816" width="25.5546875" style="67" customWidth="1"/>
    <col min="2817" max="2817" width="6.88671875" style="67" customWidth="1"/>
    <col min="2818" max="2818" width="6.6640625" style="67" customWidth="1"/>
    <col min="2819" max="2819" width="7.44140625" style="67" customWidth="1"/>
    <col min="2820" max="2825" width="6.6640625" style="67" customWidth="1"/>
    <col min="2826" max="2826" width="8" style="67" customWidth="1"/>
    <col min="2827" max="2832" width="6.6640625" style="67" customWidth="1"/>
    <col min="2833" max="3070" width="9.109375" style="67"/>
    <col min="3071" max="3071" width="3.5546875" style="67" customWidth="1"/>
    <col min="3072" max="3072" width="25.5546875" style="67" customWidth="1"/>
    <col min="3073" max="3073" width="6.88671875" style="67" customWidth="1"/>
    <col min="3074" max="3074" width="6.6640625" style="67" customWidth="1"/>
    <col min="3075" max="3075" width="7.44140625" style="67" customWidth="1"/>
    <col min="3076" max="3081" width="6.6640625" style="67" customWidth="1"/>
    <col min="3082" max="3082" width="8" style="67" customWidth="1"/>
    <col min="3083" max="3088" width="6.6640625" style="67" customWidth="1"/>
    <col min="3089" max="3326" width="9.109375" style="67"/>
    <col min="3327" max="3327" width="3.5546875" style="67" customWidth="1"/>
    <col min="3328" max="3328" width="25.5546875" style="67" customWidth="1"/>
    <col min="3329" max="3329" width="6.88671875" style="67" customWidth="1"/>
    <col min="3330" max="3330" width="6.6640625" style="67" customWidth="1"/>
    <col min="3331" max="3331" width="7.44140625" style="67" customWidth="1"/>
    <col min="3332" max="3337" width="6.6640625" style="67" customWidth="1"/>
    <col min="3338" max="3338" width="8" style="67" customWidth="1"/>
    <col min="3339" max="3344" width="6.6640625" style="67" customWidth="1"/>
    <col min="3345" max="3582" width="9.109375" style="67"/>
    <col min="3583" max="3583" width="3.5546875" style="67" customWidth="1"/>
    <col min="3584" max="3584" width="25.5546875" style="67" customWidth="1"/>
    <col min="3585" max="3585" width="6.88671875" style="67" customWidth="1"/>
    <col min="3586" max="3586" width="6.6640625" style="67" customWidth="1"/>
    <col min="3587" max="3587" width="7.44140625" style="67" customWidth="1"/>
    <col min="3588" max="3593" width="6.6640625" style="67" customWidth="1"/>
    <col min="3594" max="3594" width="8" style="67" customWidth="1"/>
    <col min="3595" max="3600" width="6.6640625" style="67" customWidth="1"/>
    <col min="3601" max="3838" width="9.109375" style="67"/>
    <col min="3839" max="3839" width="3.5546875" style="67" customWidth="1"/>
    <col min="3840" max="3840" width="25.5546875" style="67" customWidth="1"/>
    <col min="3841" max="3841" width="6.88671875" style="67" customWidth="1"/>
    <col min="3842" max="3842" width="6.6640625" style="67" customWidth="1"/>
    <col min="3843" max="3843" width="7.44140625" style="67" customWidth="1"/>
    <col min="3844" max="3849" width="6.6640625" style="67" customWidth="1"/>
    <col min="3850" max="3850" width="8" style="67" customWidth="1"/>
    <col min="3851" max="3856" width="6.6640625" style="67" customWidth="1"/>
    <col min="3857" max="4094" width="9.109375" style="67"/>
    <col min="4095" max="4095" width="3.5546875" style="67" customWidth="1"/>
    <col min="4096" max="4096" width="25.5546875" style="67" customWidth="1"/>
    <col min="4097" max="4097" width="6.88671875" style="67" customWidth="1"/>
    <col min="4098" max="4098" width="6.6640625" style="67" customWidth="1"/>
    <col min="4099" max="4099" width="7.44140625" style="67" customWidth="1"/>
    <col min="4100" max="4105" width="6.6640625" style="67" customWidth="1"/>
    <col min="4106" max="4106" width="8" style="67" customWidth="1"/>
    <col min="4107" max="4112" width="6.6640625" style="67" customWidth="1"/>
    <col min="4113" max="4350" width="9.109375" style="67"/>
    <col min="4351" max="4351" width="3.5546875" style="67" customWidth="1"/>
    <col min="4352" max="4352" width="25.5546875" style="67" customWidth="1"/>
    <col min="4353" max="4353" width="6.88671875" style="67" customWidth="1"/>
    <col min="4354" max="4354" width="6.6640625" style="67" customWidth="1"/>
    <col min="4355" max="4355" width="7.44140625" style="67" customWidth="1"/>
    <col min="4356" max="4361" width="6.6640625" style="67" customWidth="1"/>
    <col min="4362" max="4362" width="8" style="67" customWidth="1"/>
    <col min="4363" max="4368" width="6.6640625" style="67" customWidth="1"/>
    <col min="4369" max="4606" width="9.109375" style="67"/>
    <col min="4607" max="4607" width="3.5546875" style="67" customWidth="1"/>
    <col min="4608" max="4608" width="25.5546875" style="67" customWidth="1"/>
    <col min="4609" max="4609" width="6.88671875" style="67" customWidth="1"/>
    <col min="4610" max="4610" width="6.6640625" style="67" customWidth="1"/>
    <col min="4611" max="4611" width="7.44140625" style="67" customWidth="1"/>
    <col min="4612" max="4617" width="6.6640625" style="67" customWidth="1"/>
    <col min="4618" max="4618" width="8" style="67" customWidth="1"/>
    <col min="4619" max="4624" width="6.6640625" style="67" customWidth="1"/>
    <col min="4625" max="4862" width="9.109375" style="67"/>
    <col min="4863" max="4863" width="3.5546875" style="67" customWidth="1"/>
    <col min="4864" max="4864" width="25.5546875" style="67" customWidth="1"/>
    <col min="4865" max="4865" width="6.88671875" style="67" customWidth="1"/>
    <col min="4866" max="4866" width="6.6640625" style="67" customWidth="1"/>
    <col min="4867" max="4867" width="7.44140625" style="67" customWidth="1"/>
    <col min="4868" max="4873" width="6.6640625" style="67" customWidth="1"/>
    <col min="4874" max="4874" width="8" style="67" customWidth="1"/>
    <col min="4875" max="4880" width="6.6640625" style="67" customWidth="1"/>
    <col min="4881" max="5118" width="9.109375" style="67"/>
    <col min="5119" max="5119" width="3.5546875" style="67" customWidth="1"/>
    <col min="5120" max="5120" width="25.5546875" style="67" customWidth="1"/>
    <col min="5121" max="5121" width="6.88671875" style="67" customWidth="1"/>
    <col min="5122" max="5122" width="6.6640625" style="67" customWidth="1"/>
    <col min="5123" max="5123" width="7.44140625" style="67" customWidth="1"/>
    <col min="5124" max="5129" width="6.6640625" style="67" customWidth="1"/>
    <col min="5130" max="5130" width="8" style="67" customWidth="1"/>
    <col min="5131" max="5136" width="6.6640625" style="67" customWidth="1"/>
    <col min="5137" max="5374" width="9.109375" style="67"/>
    <col min="5375" max="5375" width="3.5546875" style="67" customWidth="1"/>
    <col min="5376" max="5376" width="25.5546875" style="67" customWidth="1"/>
    <col min="5377" max="5377" width="6.88671875" style="67" customWidth="1"/>
    <col min="5378" max="5378" width="6.6640625" style="67" customWidth="1"/>
    <col min="5379" max="5379" width="7.44140625" style="67" customWidth="1"/>
    <col min="5380" max="5385" width="6.6640625" style="67" customWidth="1"/>
    <col min="5386" max="5386" width="8" style="67" customWidth="1"/>
    <col min="5387" max="5392" width="6.6640625" style="67" customWidth="1"/>
    <col min="5393" max="5630" width="9.109375" style="67"/>
    <col min="5631" max="5631" width="3.5546875" style="67" customWidth="1"/>
    <col min="5632" max="5632" width="25.5546875" style="67" customWidth="1"/>
    <col min="5633" max="5633" width="6.88671875" style="67" customWidth="1"/>
    <col min="5634" max="5634" width="6.6640625" style="67" customWidth="1"/>
    <col min="5635" max="5635" width="7.44140625" style="67" customWidth="1"/>
    <col min="5636" max="5641" width="6.6640625" style="67" customWidth="1"/>
    <col min="5642" max="5642" width="8" style="67" customWidth="1"/>
    <col min="5643" max="5648" width="6.6640625" style="67" customWidth="1"/>
    <col min="5649" max="5886" width="9.109375" style="67"/>
    <col min="5887" max="5887" width="3.5546875" style="67" customWidth="1"/>
    <col min="5888" max="5888" width="25.5546875" style="67" customWidth="1"/>
    <col min="5889" max="5889" width="6.88671875" style="67" customWidth="1"/>
    <col min="5890" max="5890" width="6.6640625" style="67" customWidth="1"/>
    <col min="5891" max="5891" width="7.44140625" style="67" customWidth="1"/>
    <col min="5892" max="5897" width="6.6640625" style="67" customWidth="1"/>
    <col min="5898" max="5898" width="8" style="67" customWidth="1"/>
    <col min="5899" max="5904" width="6.6640625" style="67" customWidth="1"/>
    <col min="5905" max="6142" width="9.109375" style="67"/>
    <col min="6143" max="6143" width="3.5546875" style="67" customWidth="1"/>
    <col min="6144" max="6144" width="25.5546875" style="67" customWidth="1"/>
    <col min="6145" max="6145" width="6.88671875" style="67" customWidth="1"/>
    <col min="6146" max="6146" width="6.6640625" style="67" customWidth="1"/>
    <col min="6147" max="6147" width="7.44140625" style="67" customWidth="1"/>
    <col min="6148" max="6153" width="6.6640625" style="67" customWidth="1"/>
    <col min="6154" max="6154" width="8" style="67" customWidth="1"/>
    <col min="6155" max="6160" width="6.6640625" style="67" customWidth="1"/>
    <col min="6161" max="6398" width="9.109375" style="67"/>
    <col min="6399" max="6399" width="3.5546875" style="67" customWidth="1"/>
    <col min="6400" max="6400" width="25.5546875" style="67" customWidth="1"/>
    <col min="6401" max="6401" width="6.88671875" style="67" customWidth="1"/>
    <col min="6402" max="6402" width="6.6640625" style="67" customWidth="1"/>
    <col min="6403" max="6403" width="7.44140625" style="67" customWidth="1"/>
    <col min="6404" max="6409" width="6.6640625" style="67" customWidth="1"/>
    <col min="6410" max="6410" width="8" style="67" customWidth="1"/>
    <col min="6411" max="6416" width="6.6640625" style="67" customWidth="1"/>
    <col min="6417" max="6654" width="9.109375" style="67"/>
    <col min="6655" max="6655" width="3.5546875" style="67" customWidth="1"/>
    <col min="6656" max="6656" width="25.5546875" style="67" customWidth="1"/>
    <col min="6657" max="6657" width="6.88671875" style="67" customWidth="1"/>
    <col min="6658" max="6658" width="6.6640625" style="67" customWidth="1"/>
    <col min="6659" max="6659" width="7.44140625" style="67" customWidth="1"/>
    <col min="6660" max="6665" width="6.6640625" style="67" customWidth="1"/>
    <col min="6666" max="6666" width="8" style="67" customWidth="1"/>
    <col min="6667" max="6672" width="6.6640625" style="67" customWidth="1"/>
    <col min="6673" max="6910" width="9.109375" style="67"/>
    <col min="6911" max="6911" width="3.5546875" style="67" customWidth="1"/>
    <col min="6912" max="6912" width="25.5546875" style="67" customWidth="1"/>
    <col min="6913" max="6913" width="6.88671875" style="67" customWidth="1"/>
    <col min="6914" max="6914" width="6.6640625" style="67" customWidth="1"/>
    <col min="6915" max="6915" width="7.44140625" style="67" customWidth="1"/>
    <col min="6916" max="6921" width="6.6640625" style="67" customWidth="1"/>
    <col min="6922" max="6922" width="8" style="67" customWidth="1"/>
    <col min="6923" max="6928" width="6.6640625" style="67" customWidth="1"/>
    <col min="6929" max="7166" width="9.109375" style="67"/>
    <col min="7167" max="7167" width="3.5546875" style="67" customWidth="1"/>
    <col min="7168" max="7168" width="25.5546875" style="67" customWidth="1"/>
    <col min="7169" max="7169" width="6.88671875" style="67" customWidth="1"/>
    <col min="7170" max="7170" width="6.6640625" style="67" customWidth="1"/>
    <col min="7171" max="7171" width="7.44140625" style="67" customWidth="1"/>
    <col min="7172" max="7177" width="6.6640625" style="67" customWidth="1"/>
    <col min="7178" max="7178" width="8" style="67" customWidth="1"/>
    <col min="7179" max="7184" width="6.6640625" style="67" customWidth="1"/>
    <col min="7185" max="7422" width="9.109375" style="67"/>
    <col min="7423" max="7423" width="3.5546875" style="67" customWidth="1"/>
    <col min="7424" max="7424" width="25.5546875" style="67" customWidth="1"/>
    <col min="7425" max="7425" width="6.88671875" style="67" customWidth="1"/>
    <col min="7426" max="7426" width="6.6640625" style="67" customWidth="1"/>
    <col min="7427" max="7427" width="7.44140625" style="67" customWidth="1"/>
    <col min="7428" max="7433" width="6.6640625" style="67" customWidth="1"/>
    <col min="7434" max="7434" width="8" style="67" customWidth="1"/>
    <col min="7435" max="7440" width="6.6640625" style="67" customWidth="1"/>
    <col min="7441" max="7678" width="9.109375" style="67"/>
    <col min="7679" max="7679" width="3.5546875" style="67" customWidth="1"/>
    <col min="7680" max="7680" width="25.5546875" style="67" customWidth="1"/>
    <col min="7681" max="7681" width="6.88671875" style="67" customWidth="1"/>
    <col min="7682" max="7682" width="6.6640625" style="67" customWidth="1"/>
    <col min="7683" max="7683" width="7.44140625" style="67" customWidth="1"/>
    <col min="7684" max="7689" width="6.6640625" style="67" customWidth="1"/>
    <col min="7690" max="7690" width="8" style="67" customWidth="1"/>
    <col min="7691" max="7696" width="6.6640625" style="67" customWidth="1"/>
    <col min="7697" max="7934" width="9.109375" style="67"/>
    <col min="7935" max="7935" width="3.5546875" style="67" customWidth="1"/>
    <col min="7936" max="7936" width="25.5546875" style="67" customWidth="1"/>
    <col min="7937" max="7937" width="6.88671875" style="67" customWidth="1"/>
    <col min="7938" max="7938" width="6.6640625" style="67" customWidth="1"/>
    <col min="7939" max="7939" width="7.44140625" style="67" customWidth="1"/>
    <col min="7940" max="7945" width="6.6640625" style="67" customWidth="1"/>
    <col min="7946" max="7946" width="8" style="67" customWidth="1"/>
    <col min="7947" max="7952" width="6.6640625" style="67" customWidth="1"/>
    <col min="7953" max="8190" width="9.109375" style="67"/>
    <col min="8191" max="8191" width="3.5546875" style="67" customWidth="1"/>
    <col min="8192" max="8192" width="25.5546875" style="67" customWidth="1"/>
    <col min="8193" max="8193" width="6.88671875" style="67" customWidth="1"/>
    <col min="8194" max="8194" width="6.6640625" style="67" customWidth="1"/>
    <col min="8195" max="8195" width="7.44140625" style="67" customWidth="1"/>
    <col min="8196" max="8201" width="6.6640625" style="67" customWidth="1"/>
    <col min="8202" max="8202" width="8" style="67" customWidth="1"/>
    <col min="8203" max="8208" width="6.6640625" style="67" customWidth="1"/>
    <col min="8209" max="8446" width="9.109375" style="67"/>
    <col min="8447" max="8447" width="3.5546875" style="67" customWidth="1"/>
    <col min="8448" max="8448" width="25.5546875" style="67" customWidth="1"/>
    <col min="8449" max="8449" width="6.88671875" style="67" customWidth="1"/>
    <col min="8450" max="8450" width="6.6640625" style="67" customWidth="1"/>
    <col min="8451" max="8451" width="7.44140625" style="67" customWidth="1"/>
    <col min="8452" max="8457" width="6.6640625" style="67" customWidth="1"/>
    <col min="8458" max="8458" width="8" style="67" customWidth="1"/>
    <col min="8459" max="8464" width="6.6640625" style="67" customWidth="1"/>
    <col min="8465" max="8702" width="9.109375" style="67"/>
    <col min="8703" max="8703" width="3.5546875" style="67" customWidth="1"/>
    <col min="8704" max="8704" width="25.5546875" style="67" customWidth="1"/>
    <col min="8705" max="8705" width="6.88671875" style="67" customWidth="1"/>
    <col min="8706" max="8706" width="6.6640625" style="67" customWidth="1"/>
    <col min="8707" max="8707" width="7.44140625" style="67" customWidth="1"/>
    <col min="8708" max="8713" width="6.6640625" style="67" customWidth="1"/>
    <col min="8714" max="8714" width="8" style="67" customWidth="1"/>
    <col min="8715" max="8720" width="6.6640625" style="67" customWidth="1"/>
    <col min="8721" max="8958" width="9.109375" style="67"/>
    <col min="8959" max="8959" width="3.5546875" style="67" customWidth="1"/>
    <col min="8960" max="8960" width="25.5546875" style="67" customWidth="1"/>
    <col min="8961" max="8961" width="6.88671875" style="67" customWidth="1"/>
    <col min="8962" max="8962" width="6.6640625" style="67" customWidth="1"/>
    <col min="8963" max="8963" width="7.44140625" style="67" customWidth="1"/>
    <col min="8964" max="8969" width="6.6640625" style="67" customWidth="1"/>
    <col min="8970" max="8970" width="8" style="67" customWidth="1"/>
    <col min="8971" max="8976" width="6.6640625" style="67" customWidth="1"/>
    <col min="8977" max="9214" width="9.109375" style="67"/>
    <col min="9215" max="9215" width="3.5546875" style="67" customWidth="1"/>
    <col min="9216" max="9216" width="25.5546875" style="67" customWidth="1"/>
    <col min="9217" max="9217" width="6.88671875" style="67" customWidth="1"/>
    <col min="9218" max="9218" width="6.6640625" style="67" customWidth="1"/>
    <col min="9219" max="9219" width="7.44140625" style="67" customWidth="1"/>
    <col min="9220" max="9225" width="6.6640625" style="67" customWidth="1"/>
    <col min="9226" max="9226" width="8" style="67" customWidth="1"/>
    <col min="9227" max="9232" width="6.6640625" style="67" customWidth="1"/>
    <col min="9233" max="9470" width="9.109375" style="67"/>
    <col min="9471" max="9471" width="3.5546875" style="67" customWidth="1"/>
    <col min="9472" max="9472" width="25.5546875" style="67" customWidth="1"/>
    <col min="9473" max="9473" width="6.88671875" style="67" customWidth="1"/>
    <col min="9474" max="9474" width="6.6640625" style="67" customWidth="1"/>
    <col min="9475" max="9475" width="7.44140625" style="67" customWidth="1"/>
    <col min="9476" max="9481" width="6.6640625" style="67" customWidth="1"/>
    <col min="9482" max="9482" width="8" style="67" customWidth="1"/>
    <col min="9483" max="9488" width="6.6640625" style="67" customWidth="1"/>
    <col min="9489" max="9726" width="9.109375" style="67"/>
    <col min="9727" max="9727" width="3.5546875" style="67" customWidth="1"/>
    <col min="9728" max="9728" width="25.5546875" style="67" customWidth="1"/>
    <col min="9729" max="9729" width="6.88671875" style="67" customWidth="1"/>
    <col min="9730" max="9730" width="6.6640625" style="67" customWidth="1"/>
    <col min="9731" max="9731" width="7.44140625" style="67" customWidth="1"/>
    <col min="9732" max="9737" width="6.6640625" style="67" customWidth="1"/>
    <col min="9738" max="9738" width="8" style="67" customWidth="1"/>
    <col min="9739" max="9744" width="6.6640625" style="67" customWidth="1"/>
    <col min="9745" max="9982" width="9.109375" style="67"/>
    <col min="9983" max="9983" width="3.5546875" style="67" customWidth="1"/>
    <col min="9984" max="9984" width="25.5546875" style="67" customWidth="1"/>
    <col min="9985" max="9985" width="6.88671875" style="67" customWidth="1"/>
    <col min="9986" max="9986" width="6.6640625" style="67" customWidth="1"/>
    <col min="9987" max="9987" width="7.44140625" style="67" customWidth="1"/>
    <col min="9988" max="9993" width="6.6640625" style="67" customWidth="1"/>
    <col min="9994" max="9994" width="8" style="67" customWidth="1"/>
    <col min="9995" max="10000" width="6.6640625" style="67" customWidth="1"/>
    <col min="10001" max="10238" width="9.109375" style="67"/>
    <col min="10239" max="10239" width="3.5546875" style="67" customWidth="1"/>
    <col min="10240" max="10240" width="25.5546875" style="67" customWidth="1"/>
    <col min="10241" max="10241" width="6.88671875" style="67" customWidth="1"/>
    <col min="10242" max="10242" width="6.6640625" style="67" customWidth="1"/>
    <col min="10243" max="10243" width="7.44140625" style="67" customWidth="1"/>
    <col min="10244" max="10249" width="6.6640625" style="67" customWidth="1"/>
    <col min="10250" max="10250" width="8" style="67" customWidth="1"/>
    <col min="10251" max="10256" width="6.6640625" style="67" customWidth="1"/>
    <col min="10257" max="10494" width="9.109375" style="67"/>
    <col min="10495" max="10495" width="3.5546875" style="67" customWidth="1"/>
    <col min="10496" max="10496" width="25.5546875" style="67" customWidth="1"/>
    <col min="10497" max="10497" width="6.88671875" style="67" customWidth="1"/>
    <col min="10498" max="10498" width="6.6640625" style="67" customWidth="1"/>
    <col min="10499" max="10499" width="7.44140625" style="67" customWidth="1"/>
    <col min="10500" max="10505" width="6.6640625" style="67" customWidth="1"/>
    <col min="10506" max="10506" width="8" style="67" customWidth="1"/>
    <col min="10507" max="10512" width="6.6640625" style="67" customWidth="1"/>
    <col min="10513" max="10750" width="9.109375" style="67"/>
    <col min="10751" max="10751" width="3.5546875" style="67" customWidth="1"/>
    <col min="10752" max="10752" width="25.5546875" style="67" customWidth="1"/>
    <col min="10753" max="10753" width="6.88671875" style="67" customWidth="1"/>
    <col min="10754" max="10754" width="6.6640625" style="67" customWidth="1"/>
    <col min="10755" max="10755" width="7.44140625" style="67" customWidth="1"/>
    <col min="10756" max="10761" width="6.6640625" style="67" customWidth="1"/>
    <col min="10762" max="10762" width="8" style="67" customWidth="1"/>
    <col min="10763" max="10768" width="6.6640625" style="67" customWidth="1"/>
    <col min="10769" max="11006" width="9.109375" style="67"/>
    <col min="11007" max="11007" width="3.5546875" style="67" customWidth="1"/>
    <col min="11008" max="11008" width="25.5546875" style="67" customWidth="1"/>
    <col min="11009" max="11009" width="6.88671875" style="67" customWidth="1"/>
    <col min="11010" max="11010" width="6.6640625" style="67" customWidth="1"/>
    <col min="11011" max="11011" width="7.44140625" style="67" customWidth="1"/>
    <col min="11012" max="11017" width="6.6640625" style="67" customWidth="1"/>
    <col min="11018" max="11018" width="8" style="67" customWidth="1"/>
    <col min="11019" max="11024" width="6.6640625" style="67" customWidth="1"/>
    <col min="11025" max="11262" width="9.109375" style="67"/>
    <col min="11263" max="11263" width="3.5546875" style="67" customWidth="1"/>
    <col min="11264" max="11264" width="25.5546875" style="67" customWidth="1"/>
    <col min="11265" max="11265" width="6.88671875" style="67" customWidth="1"/>
    <col min="11266" max="11266" width="6.6640625" style="67" customWidth="1"/>
    <col min="11267" max="11267" width="7.44140625" style="67" customWidth="1"/>
    <col min="11268" max="11273" width="6.6640625" style="67" customWidth="1"/>
    <col min="11274" max="11274" width="8" style="67" customWidth="1"/>
    <col min="11275" max="11280" width="6.6640625" style="67" customWidth="1"/>
    <col min="11281" max="11518" width="9.109375" style="67"/>
    <col min="11519" max="11519" width="3.5546875" style="67" customWidth="1"/>
    <col min="11520" max="11520" width="25.5546875" style="67" customWidth="1"/>
    <col min="11521" max="11521" width="6.88671875" style="67" customWidth="1"/>
    <col min="11522" max="11522" width="6.6640625" style="67" customWidth="1"/>
    <col min="11523" max="11523" width="7.44140625" style="67" customWidth="1"/>
    <col min="11524" max="11529" width="6.6640625" style="67" customWidth="1"/>
    <col min="11530" max="11530" width="8" style="67" customWidth="1"/>
    <col min="11531" max="11536" width="6.6640625" style="67" customWidth="1"/>
    <col min="11537" max="11774" width="9.109375" style="67"/>
    <col min="11775" max="11775" width="3.5546875" style="67" customWidth="1"/>
    <col min="11776" max="11776" width="25.5546875" style="67" customWidth="1"/>
    <col min="11777" max="11777" width="6.88671875" style="67" customWidth="1"/>
    <col min="11778" max="11778" width="6.6640625" style="67" customWidth="1"/>
    <col min="11779" max="11779" width="7.44140625" style="67" customWidth="1"/>
    <col min="11780" max="11785" width="6.6640625" style="67" customWidth="1"/>
    <col min="11786" max="11786" width="8" style="67" customWidth="1"/>
    <col min="11787" max="11792" width="6.6640625" style="67" customWidth="1"/>
    <col min="11793" max="12030" width="9.109375" style="67"/>
    <col min="12031" max="12031" width="3.5546875" style="67" customWidth="1"/>
    <col min="12032" max="12032" width="25.5546875" style="67" customWidth="1"/>
    <col min="12033" max="12033" width="6.88671875" style="67" customWidth="1"/>
    <col min="12034" max="12034" width="6.6640625" style="67" customWidth="1"/>
    <col min="12035" max="12035" width="7.44140625" style="67" customWidth="1"/>
    <col min="12036" max="12041" width="6.6640625" style="67" customWidth="1"/>
    <col min="12042" max="12042" width="8" style="67" customWidth="1"/>
    <col min="12043" max="12048" width="6.6640625" style="67" customWidth="1"/>
    <col min="12049" max="12286" width="9.109375" style="67"/>
    <col min="12287" max="12287" width="3.5546875" style="67" customWidth="1"/>
    <col min="12288" max="12288" width="25.5546875" style="67" customWidth="1"/>
    <col min="12289" max="12289" width="6.88671875" style="67" customWidth="1"/>
    <col min="12290" max="12290" width="6.6640625" style="67" customWidth="1"/>
    <col min="12291" max="12291" width="7.44140625" style="67" customWidth="1"/>
    <col min="12292" max="12297" width="6.6640625" style="67" customWidth="1"/>
    <col min="12298" max="12298" width="8" style="67" customWidth="1"/>
    <col min="12299" max="12304" width="6.6640625" style="67" customWidth="1"/>
    <col min="12305" max="12542" width="9.109375" style="67"/>
    <col min="12543" max="12543" width="3.5546875" style="67" customWidth="1"/>
    <col min="12544" max="12544" width="25.5546875" style="67" customWidth="1"/>
    <col min="12545" max="12545" width="6.88671875" style="67" customWidth="1"/>
    <col min="12546" max="12546" width="6.6640625" style="67" customWidth="1"/>
    <col min="12547" max="12547" width="7.44140625" style="67" customWidth="1"/>
    <col min="12548" max="12553" width="6.6640625" style="67" customWidth="1"/>
    <col min="12554" max="12554" width="8" style="67" customWidth="1"/>
    <col min="12555" max="12560" width="6.6640625" style="67" customWidth="1"/>
    <col min="12561" max="12798" width="9.109375" style="67"/>
    <col min="12799" max="12799" width="3.5546875" style="67" customWidth="1"/>
    <col min="12800" max="12800" width="25.5546875" style="67" customWidth="1"/>
    <col min="12801" max="12801" width="6.88671875" style="67" customWidth="1"/>
    <col min="12802" max="12802" width="6.6640625" style="67" customWidth="1"/>
    <col min="12803" max="12803" width="7.44140625" style="67" customWidth="1"/>
    <col min="12804" max="12809" width="6.6640625" style="67" customWidth="1"/>
    <col min="12810" max="12810" width="8" style="67" customWidth="1"/>
    <col min="12811" max="12816" width="6.6640625" style="67" customWidth="1"/>
    <col min="12817" max="13054" width="9.109375" style="67"/>
    <col min="13055" max="13055" width="3.5546875" style="67" customWidth="1"/>
    <col min="13056" max="13056" width="25.5546875" style="67" customWidth="1"/>
    <col min="13057" max="13057" width="6.88671875" style="67" customWidth="1"/>
    <col min="13058" max="13058" width="6.6640625" style="67" customWidth="1"/>
    <col min="13059" max="13059" width="7.44140625" style="67" customWidth="1"/>
    <col min="13060" max="13065" width="6.6640625" style="67" customWidth="1"/>
    <col min="13066" max="13066" width="8" style="67" customWidth="1"/>
    <col min="13067" max="13072" width="6.6640625" style="67" customWidth="1"/>
    <col min="13073" max="13310" width="9.109375" style="67"/>
    <col min="13311" max="13311" width="3.5546875" style="67" customWidth="1"/>
    <col min="13312" max="13312" width="25.5546875" style="67" customWidth="1"/>
    <col min="13313" max="13313" width="6.88671875" style="67" customWidth="1"/>
    <col min="13314" max="13314" width="6.6640625" style="67" customWidth="1"/>
    <col min="13315" max="13315" width="7.44140625" style="67" customWidth="1"/>
    <col min="13316" max="13321" width="6.6640625" style="67" customWidth="1"/>
    <col min="13322" max="13322" width="8" style="67" customWidth="1"/>
    <col min="13323" max="13328" width="6.6640625" style="67" customWidth="1"/>
    <col min="13329" max="13566" width="9.109375" style="67"/>
    <col min="13567" max="13567" width="3.5546875" style="67" customWidth="1"/>
    <col min="13568" max="13568" width="25.5546875" style="67" customWidth="1"/>
    <col min="13569" max="13569" width="6.88671875" style="67" customWidth="1"/>
    <col min="13570" max="13570" width="6.6640625" style="67" customWidth="1"/>
    <col min="13571" max="13571" width="7.44140625" style="67" customWidth="1"/>
    <col min="13572" max="13577" width="6.6640625" style="67" customWidth="1"/>
    <col min="13578" max="13578" width="8" style="67" customWidth="1"/>
    <col min="13579" max="13584" width="6.6640625" style="67" customWidth="1"/>
    <col min="13585" max="13822" width="9.109375" style="67"/>
    <col min="13823" max="13823" width="3.5546875" style="67" customWidth="1"/>
    <col min="13824" max="13824" width="25.5546875" style="67" customWidth="1"/>
    <col min="13825" max="13825" width="6.88671875" style="67" customWidth="1"/>
    <col min="13826" max="13826" width="6.6640625" style="67" customWidth="1"/>
    <col min="13827" max="13827" width="7.44140625" style="67" customWidth="1"/>
    <col min="13828" max="13833" width="6.6640625" style="67" customWidth="1"/>
    <col min="13834" max="13834" width="8" style="67" customWidth="1"/>
    <col min="13835" max="13840" width="6.6640625" style="67" customWidth="1"/>
    <col min="13841" max="14078" width="9.109375" style="67"/>
    <col min="14079" max="14079" width="3.5546875" style="67" customWidth="1"/>
    <col min="14080" max="14080" width="25.5546875" style="67" customWidth="1"/>
    <col min="14081" max="14081" width="6.88671875" style="67" customWidth="1"/>
    <col min="14082" max="14082" width="6.6640625" style="67" customWidth="1"/>
    <col min="14083" max="14083" width="7.44140625" style="67" customWidth="1"/>
    <col min="14084" max="14089" width="6.6640625" style="67" customWidth="1"/>
    <col min="14090" max="14090" width="8" style="67" customWidth="1"/>
    <col min="14091" max="14096" width="6.6640625" style="67" customWidth="1"/>
    <col min="14097" max="14334" width="9.109375" style="67"/>
    <col min="14335" max="14335" width="3.5546875" style="67" customWidth="1"/>
    <col min="14336" max="14336" width="25.5546875" style="67" customWidth="1"/>
    <col min="14337" max="14337" width="6.88671875" style="67" customWidth="1"/>
    <col min="14338" max="14338" width="6.6640625" style="67" customWidth="1"/>
    <col min="14339" max="14339" width="7.44140625" style="67" customWidth="1"/>
    <col min="14340" max="14345" width="6.6640625" style="67" customWidth="1"/>
    <col min="14346" max="14346" width="8" style="67" customWidth="1"/>
    <col min="14347" max="14352" width="6.6640625" style="67" customWidth="1"/>
    <col min="14353" max="14590" width="9.109375" style="67"/>
    <col min="14591" max="14591" width="3.5546875" style="67" customWidth="1"/>
    <col min="14592" max="14592" width="25.5546875" style="67" customWidth="1"/>
    <col min="14593" max="14593" width="6.88671875" style="67" customWidth="1"/>
    <col min="14594" max="14594" width="6.6640625" style="67" customWidth="1"/>
    <col min="14595" max="14595" width="7.44140625" style="67" customWidth="1"/>
    <col min="14596" max="14601" width="6.6640625" style="67" customWidth="1"/>
    <col min="14602" max="14602" width="8" style="67" customWidth="1"/>
    <col min="14603" max="14608" width="6.6640625" style="67" customWidth="1"/>
    <col min="14609" max="14846" width="9.109375" style="67"/>
    <col min="14847" max="14847" width="3.5546875" style="67" customWidth="1"/>
    <col min="14848" max="14848" width="25.5546875" style="67" customWidth="1"/>
    <col min="14849" max="14849" width="6.88671875" style="67" customWidth="1"/>
    <col min="14850" max="14850" width="6.6640625" style="67" customWidth="1"/>
    <col min="14851" max="14851" width="7.44140625" style="67" customWidth="1"/>
    <col min="14852" max="14857" width="6.6640625" style="67" customWidth="1"/>
    <col min="14858" max="14858" width="8" style="67" customWidth="1"/>
    <col min="14859" max="14864" width="6.6640625" style="67" customWidth="1"/>
    <col min="14865" max="15102" width="9.109375" style="67"/>
    <col min="15103" max="15103" width="3.5546875" style="67" customWidth="1"/>
    <col min="15104" max="15104" width="25.5546875" style="67" customWidth="1"/>
    <col min="15105" max="15105" width="6.88671875" style="67" customWidth="1"/>
    <col min="15106" max="15106" width="6.6640625" style="67" customWidth="1"/>
    <col min="15107" max="15107" width="7.44140625" style="67" customWidth="1"/>
    <col min="15108" max="15113" width="6.6640625" style="67" customWidth="1"/>
    <col min="15114" max="15114" width="8" style="67" customWidth="1"/>
    <col min="15115" max="15120" width="6.6640625" style="67" customWidth="1"/>
    <col min="15121" max="15358" width="9.109375" style="67"/>
    <col min="15359" max="15359" width="3.5546875" style="67" customWidth="1"/>
    <col min="15360" max="15360" width="25.5546875" style="67" customWidth="1"/>
    <col min="15361" max="15361" width="6.88671875" style="67" customWidth="1"/>
    <col min="15362" max="15362" width="6.6640625" style="67" customWidth="1"/>
    <col min="15363" max="15363" width="7.44140625" style="67" customWidth="1"/>
    <col min="15364" max="15369" width="6.6640625" style="67" customWidth="1"/>
    <col min="15370" max="15370" width="8" style="67" customWidth="1"/>
    <col min="15371" max="15376" width="6.6640625" style="67" customWidth="1"/>
    <col min="15377" max="15614" width="9.109375" style="67"/>
    <col min="15615" max="15615" width="3.5546875" style="67" customWidth="1"/>
    <col min="15616" max="15616" width="25.5546875" style="67" customWidth="1"/>
    <col min="15617" max="15617" width="6.88671875" style="67" customWidth="1"/>
    <col min="15618" max="15618" width="6.6640625" style="67" customWidth="1"/>
    <col min="15619" max="15619" width="7.44140625" style="67" customWidth="1"/>
    <col min="15620" max="15625" width="6.6640625" style="67" customWidth="1"/>
    <col min="15626" max="15626" width="8" style="67" customWidth="1"/>
    <col min="15627" max="15632" width="6.6640625" style="67" customWidth="1"/>
    <col min="15633" max="15870" width="9.109375" style="67"/>
    <col min="15871" max="15871" width="3.5546875" style="67" customWidth="1"/>
    <col min="15872" max="15872" width="25.5546875" style="67" customWidth="1"/>
    <col min="15873" max="15873" width="6.88671875" style="67" customWidth="1"/>
    <col min="15874" max="15874" width="6.6640625" style="67" customWidth="1"/>
    <col min="15875" max="15875" width="7.44140625" style="67" customWidth="1"/>
    <col min="15876" max="15881" width="6.6640625" style="67" customWidth="1"/>
    <col min="15882" max="15882" width="8" style="67" customWidth="1"/>
    <col min="15883" max="15888" width="6.6640625" style="67" customWidth="1"/>
    <col min="15889" max="16126" width="9.109375" style="67"/>
    <col min="16127" max="16127" width="3.5546875" style="67" customWidth="1"/>
    <col min="16128" max="16128" width="25.5546875" style="67" customWidth="1"/>
    <col min="16129" max="16129" width="6.88671875" style="67" customWidth="1"/>
    <col min="16130" max="16130" width="6.6640625" style="67" customWidth="1"/>
    <col min="16131" max="16131" width="7.44140625" style="67" customWidth="1"/>
    <col min="16132" max="16137" width="6.6640625" style="67" customWidth="1"/>
    <col min="16138" max="16138" width="8" style="67" customWidth="1"/>
    <col min="16139" max="16144" width="6.6640625" style="67" customWidth="1"/>
    <col min="16145" max="16384" width="9.109375" style="67"/>
  </cols>
  <sheetData>
    <row r="1" spans="1:17">
      <c r="Q1" s="91" t="s">
        <v>350</v>
      </c>
    </row>
    <row r="2" spans="1:17" ht="16.5" customHeight="1">
      <c r="B2" s="453" t="s">
        <v>692</v>
      </c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3"/>
      <c r="Q2" s="453"/>
    </row>
    <row r="3" spans="1:17" ht="27" customHeight="1">
      <c r="A3" s="164"/>
      <c r="B3" s="468" t="s">
        <v>145</v>
      </c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8"/>
      <c r="P3" s="468"/>
      <c r="Q3" s="468"/>
    </row>
    <row r="4" spans="1:17" ht="30" customHeight="1">
      <c r="A4" s="219" t="s">
        <v>182</v>
      </c>
      <c r="B4" s="293" t="s">
        <v>225</v>
      </c>
      <c r="C4" s="293" t="s">
        <v>541</v>
      </c>
      <c r="D4" s="293" t="s">
        <v>245</v>
      </c>
      <c r="E4" s="293" t="s">
        <v>246</v>
      </c>
      <c r="F4" s="293" t="s">
        <v>247</v>
      </c>
      <c r="G4" s="293" t="s">
        <v>248</v>
      </c>
      <c r="H4" s="293" t="s">
        <v>249</v>
      </c>
      <c r="I4" s="293" t="s">
        <v>250</v>
      </c>
      <c r="J4" s="293" t="s">
        <v>251</v>
      </c>
      <c r="K4" s="293" t="s">
        <v>252</v>
      </c>
      <c r="L4" s="293" t="s">
        <v>253</v>
      </c>
      <c r="M4" s="293" t="s">
        <v>254</v>
      </c>
      <c r="N4" s="293" t="s">
        <v>255</v>
      </c>
      <c r="O4" s="293" t="s">
        <v>256</v>
      </c>
      <c r="P4" s="293" t="s">
        <v>257</v>
      </c>
      <c r="Q4" s="293" t="s">
        <v>540</v>
      </c>
    </row>
    <row r="5" spans="1:17">
      <c r="A5" s="219">
        <v>1</v>
      </c>
      <c r="B5" s="293">
        <v>2</v>
      </c>
      <c r="C5" s="293">
        <v>3</v>
      </c>
      <c r="D5" s="293">
        <v>4</v>
      </c>
      <c r="E5" s="293">
        <v>5</v>
      </c>
      <c r="F5" s="293">
        <v>6</v>
      </c>
      <c r="G5" s="293">
        <v>7</v>
      </c>
      <c r="H5" s="293">
        <v>8</v>
      </c>
      <c r="I5" s="293">
        <v>9</v>
      </c>
      <c r="J5" s="293">
        <v>10</v>
      </c>
      <c r="K5" s="293">
        <v>11</v>
      </c>
      <c r="L5" s="293">
        <v>12</v>
      </c>
      <c r="M5" s="293">
        <v>13</v>
      </c>
      <c r="N5" s="293">
        <v>14</v>
      </c>
      <c r="O5" s="293">
        <v>15</v>
      </c>
      <c r="P5" s="293">
        <v>16</v>
      </c>
      <c r="Q5" s="293">
        <v>17</v>
      </c>
    </row>
    <row r="6" spans="1:17">
      <c r="A6" s="221" t="s">
        <v>193</v>
      </c>
      <c r="B6" s="461" t="s">
        <v>672</v>
      </c>
      <c r="C6" s="341" t="s">
        <v>537</v>
      </c>
      <c r="D6" s="253" t="s">
        <v>539</v>
      </c>
      <c r="E6" s="343">
        <f>ROUND(E7*E8,0)</f>
        <v>0</v>
      </c>
      <c r="F6" s="343">
        <f t="shared" ref="F6:P6" si="0">ROUND(F7*F8,0)</f>
        <v>0</v>
      </c>
      <c r="G6" s="343">
        <f t="shared" si="0"/>
        <v>0</v>
      </c>
      <c r="H6" s="343">
        <f t="shared" si="0"/>
        <v>0</v>
      </c>
      <c r="I6" s="343">
        <f t="shared" si="0"/>
        <v>0</v>
      </c>
      <c r="J6" s="343">
        <f t="shared" si="0"/>
        <v>0</v>
      </c>
      <c r="K6" s="343">
        <f t="shared" si="0"/>
        <v>0</v>
      </c>
      <c r="L6" s="343">
        <f t="shared" si="0"/>
        <v>0</v>
      </c>
      <c r="M6" s="343">
        <f t="shared" si="0"/>
        <v>0</v>
      </c>
      <c r="N6" s="343">
        <f t="shared" si="0"/>
        <v>0</v>
      </c>
      <c r="O6" s="343">
        <f t="shared" si="0"/>
        <v>0</v>
      </c>
      <c r="P6" s="343">
        <f t="shared" si="0"/>
        <v>0</v>
      </c>
      <c r="Q6" s="344">
        <f>SUM(E6:P6)</f>
        <v>0</v>
      </c>
    </row>
    <row r="7" spans="1:17">
      <c r="A7" s="221" t="s">
        <v>195</v>
      </c>
      <c r="B7" s="486"/>
      <c r="C7" s="341" t="s">
        <v>538</v>
      </c>
      <c r="D7" s="253" t="s">
        <v>539</v>
      </c>
      <c r="E7" s="343"/>
      <c r="F7" s="343"/>
      <c r="G7" s="343"/>
      <c r="H7" s="343"/>
      <c r="I7" s="343"/>
      <c r="J7" s="343"/>
      <c r="K7" s="343"/>
      <c r="L7" s="343"/>
      <c r="M7" s="343"/>
      <c r="N7" s="343"/>
      <c r="O7" s="343"/>
      <c r="P7" s="343"/>
      <c r="Q7" s="344" t="e">
        <f>AVERAGE(E7:P7)</f>
        <v>#DIV/0!</v>
      </c>
    </row>
    <row r="8" spans="1:17" ht="21">
      <c r="A8" s="221" t="s">
        <v>196</v>
      </c>
      <c r="B8" s="486"/>
      <c r="C8" s="341" t="s">
        <v>536</v>
      </c>
      <c r="D8" s="342" t="s">
        <v>258</v>
      </c>
      <c r="E8" s="343">
        <f>SUM(E10:E11)</f>
        <v>0</v>
      </c>
      <c r="F8" s="343">
        <f t="shared" ref="F8:P8" si="1">SUM(F10:F11)</f>
        <v>0</v>
      </c>
      <c r="G8" s="343">
        <f t="shared" si="1"/>
        <v>0</v>
      </c>
      <c r="H8" s="343">
        <f t="shared" si="1"/>
        <v>0</v>
      </c>
      <c r="I8" s="343">
        <f t="shared" si="1"/>
        <v>0</v>
      </c>
      <c r="J8" s="343">
        <f t="shared" si="1"/>
        <v>0</v>
      </c>
      <c r="K8" s="343">
        <f t="shared" si="1"/>
        <v>0</v>
      </c>
      <c r="L8" s="343">
        <f t="shared" si="1"/>
        <v>0</v>
      </c>
      <c r="M8" s="343">
        <f t="shared" si="1"/>
        <v>0</v>
      </c>
      <c r="N8" s="343">
        <f t="shared" si="1"/>
        <v>0</v>
      </c>
      <c r="O8" s="343">
        <f t="shared" si="1"/>
        <v>0</v>
      </c>
      <c r="P8" s="343">
        <f t="shared" si="1"/>
        <v>0</v>
      </c>
      <c r="Q8" s="344">
        <f>SUM(E8:P8)</f>
        <v>0</v>
      </c>
    </row>
    <row r="9" spans="1:17">
      <c r="A9" s="221" t="s">
        <v>197</v>
      </c>
      <c r="B9" s="486"/>
      <c r="C9" s="341" t="s">
        <v>259</v>
      </c>
      <c r="D9" s="342"/>
      <c r="E9" s="343"/>
      <c r="F9" s="343"/>
      <c r="G9" s="343"/>
      <c r="H9" s="343"/>
      <c r="I9" s="343"/>
      <c r="J9" s="343"/>
      <c r="K9" s="343"/>
      <c r="L9" s="343"/>
      <c r="M9" s="343"/>
      <c r="N9" s="343"/>
      <c r="O9" s="343"/>
      <c r="P9" s="343"/>
      <c r="Q9" s="343"/>
    </row>
    <row r="10" spans="1:17">
      <c r="A10" s="221" t="s">
        <v>262</v>
      </c>
      <c r="B10" s="486"/>
      <c r="C10" s="341"/>
      <c r="D10" s="342" t="s">
        <v>258</v>
      </c>
      <c r="E10" s="343"/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4">
        <f t="shared" ref="Q10:Q11" si="2">SUM(E10:P10)</f>
        <v>0</v>
      </c>
    </row>
    <row r="11" spans="1:17">
      <c r="A11" s="221" t="s">
        <v>263</v>
      </c>
      <c r="B11" s="462"/>
      <c r="C11" s="341"/>
      <c r="D11" s="342" t="s">
        <v>258</v>
      </c>
      <c r="E11" s="343"/>
      <c r="F11" s="343"/>
      <c r="G11" s="343"/>
      <c r="H11" s="343"/>
      <c r="I11" s="343"/>
      <c r="J11" s="343"/>
      <c r="K11" s="343"/>
      <c r="L11" s="343"/>
      <c r="M11" s="343"/>
      <c r="N11" s="343"/>
      <c r="O11" s="343"/>
      <c r="P11" s="343"/>
      <c r="Q11" s="344">
        <f t="shared" si="2"/>
        <v>0</v>
      </c>
    </row>
    <row r="12" spans="1:17">
      <c r="A12" s="221" t="s">
        <v>542</v>
      </c>
      <c r="B12" s="461" t="s">
        <v>673</v>
      </c>
      <c r="C12" s="341" t="s">
        <v>537</v>
      </c>
      <c r="D12" s="253" t="s">
        <v>539</v>
      </c>
      <c r="E12" s="343">
        <f>ROUND(E13*E14,0)</f>
        <v>0</v>
      </c>
      <c r="F12" s="343">
        <f t="shared" ref="F12" si="3">ROUND(F13*F14,0)</f>
        <v>0</v>
      </c>
      <c r="G12" s="343">
        <f t="shared" ref="G12" si="4">ROUND(G13*G14,0)</f>
        <v>0</v>
      </c>
      <c r="H12" s="343">
        <f t="shared" ref="H12" si="5">ROUND(H13*H14,0)</f>
        <v>0</v>
      </c>
      <c r="I12" s="343">
        <f t="shared" ref="I12" si="6">ROUND(I13*I14,0)</f>
        <v>0</v>
      </c>
      <c r="J12" s="343">
        <f t="shared" ref="J12" si="7">ROUND(J13*J14,0)</f>
        <v>0</v>
      </c>
      <c r="K12" s="343">
        <f t="shared" ref="K12" si="8">ROUND(K13*K14,0)</f>
        <v>0</v>
      </c>
      <c r="L12" s="343">
        <f t="shared" ref="L12" si="9">ROUND(L13*L14,0)</f>
        <v>0</v>
      </c>
      <c r="M12" s="343">
        <f t="shared" ref="M12" si="10">ROUND(M13*M14,0)</f>
        <v>0</v>
      </c>
      <c r="N12" s="343">
        <f t="shared" ref="N12" si="11">ROUND(N13*N14,0)</f>
        <v>0</v>
      </c>
      <c r="O12" s="343">
        <f t="shared" ref="O12" si="12">ROUND(O13*O14,0)</f>
        <v>0</v>
      </c>
      <c r="P12" s="343">
        <f t="shared" ref="P12" si="13">ROUND(P13*P14,0)</f>
        <v>0</v>
      </c>
      <c r="Q12" s="344">
        <f>SUM(E12:P12)</f>
        <v>0</v>
      </c>
    </row>
    <row r="13" spans="1:17">
      <c r="A13" s="221" t="s">
        <v>543</v>
      </c>
      <c r="B13" s="486"/>
      <c r="C13" s="341" t="s">
        <v>538</v>
      </c>
      <c r="D13" s="253" t="s">
        <v>539</v>
      </c>
      <c r="E13" s="343"/>
      <c r="F13" s="343"/>
      <c r="G13" s="343"/>
      <c r="H13" s="343"/>
      <c r="I13" s="343"/>
      <c r="J13" s="343"/>
      <c r="K13" s="343"/>
      <c r="L13" s="343"/>
      <c r="M13" s="343"/>
      <c r="N13" s="343"/>
      <c r="O13" s="343"/>
      <c r="P13" s="343"/>
      <c r="Q13" s="344" t="e">
        <f>AVERAGE(E13:P13)</f>
        <v>#DIV/0!</v>
      </c>
    </row>
    <row r="14" spans="1:17" ht="21">
      <c r="A14" s="221" t="s">
        <v>544</v>
      </c>
      <c r="B14" s="486"/>
      <c r="C14" s="341" t="s">
        <v>536</v>
      </c>
      <c r="D14" s="342" t="s">
        <v>260</v>
      </c>
      <c r="E14" s="343">
        <f>SUM(E16:E17)</f>
        <v>0</v>
      </c>
      <c r="F14" s="343">
        <f t="shared" ref="F14:P14" si="14">SUM(F16:F17)</f>
        <v>0</v>
      </c>
      <c r="G14" s="343">
        <f t="shared" si="14"/>
        <v>0</v>
      </c>
      <c r="H14" s="343">
        <f t="shared" si="14"/>
        <v>0</v>
      </c>
      <c r="I14" s="343">
        <f t="shared" si="14"/>
        <v>0</v>
      </c>
      <c r="J14" s="343">
        <f t="shared" si="14"/>
        <v>0</v>
      </c>
      <c r="K14" s="343">
        <f t="shared" si="14"/>
        <v>0</v>
      </c>
      <c r="L14" s="343">
        <f t="shared" si="14"/>
        <v>0</v>
      </c>
      <c r="M14" s="343">
        <f t="shared" si="14"/>
        <v>0</v>
      </c>
      <c r="N14" s="343">
        <f t="shared" si="14"/>
        <v>0</v>
      </c>
      <c r="O14" s="343">
        <f t="shared" si="14"/>
        <v>0</v>
      </c>
      <c r="P14" s="343">
        <f t="shared" si="14"/>
        <v>0</v>
      </c>
      <c r="Q14" s="344">
        <f>SUM(E14:P14)</f>
        <v>0</v>
      </c>
    </row>
    <row r="15" spans="1:17">
      <c r="A15" s="221" t="s">
        <v>545</v>
      </c>
      <c r="B15" s="486"/>
      <c r="C15" s="341" t="s">
        <v>259</v>
      </c>
      <c r="D15" s="342"/>
      <c r="E15" s="343"/>
      <c r="F15" s="343"/>
      <c r="G15" s="343"/>
      <c r="H15" s="343"/>
      <c r="I15" s="343"/>
      <c r="J15" s="343"/>
      <c r="K15" s="343"/>
      <c r="L15" s="343"/>
      <c r="M15" s="343"/>
      <c r="N15" s="343"/>
      <c r="O15" s="343"/>
      <c r="P15" s="343"/>
      <c r="Q15" s="343"/>
    </row>
    <row r="16" spans="1:17">
      <c r="A16" s="221" t="s">
        <v>546</v>
      </c>
      <c r="B16" s="486"/>
      <c r="C16" s="341"/>
      <c r="D16" s="342" t="s">
        <v>260</v>
      </c>
      <c r="E16" s="343"/>
      <c r="F16" s="343"/>
      <c r="G16" s="343"/>
      <c r="H16" s="343"/>
      <c r="I16" s="343"/>
      <c r="J16" s="343"/>
      <c r="K16" s="343"/>
      <c r="L16" s="343"/>
      <c r="M16" s="343"/>
      <c r="N16" s="343"/>
      <c r="O16" s="343"/>
      <c r="P16" s="343"/>
      <c r="Q16" s="344">
        <f t="shared" ref="Q16:Q17" si="15">SUM(E16:P16)</f>
        <v>0</v>
      </c>
    </row>
    <row r="17" spans="1:17">
      <c r="A17" s="221" t="s">
        <v>547</v>
      </c>
      <c r="B17" s="462"/>
      <c r="C17" s="341"/>
      <c r="D17" s="342" t="s">
        <v>260</v>
      </c>
      <c r="E17" s="343"/>
      <c r="F17" s="343"/>
      <c r="G17" s="343"/>
      <c r="H17" s="343"/>
      <c r="I17" s="343"/>
      <c r="J17" s="343"/>
      <c r="K17" s="343"/>
      <c r="L17" s="343"/>
      <c r="M17" s="343"/>
      <c r="N17" s="343"/>
      <c r="O17" s="343"/>
      <c r="P17" s="343"/>
      <c r="Q17" s="344">
        <f t="shared" si="15"/>
        <v>0</v>
      </c>
    </row>
    <row r="18" spans="1:17">
      <c r="A18" s="221" t="s">
        <v>549</v>
      </c>
      <c r="B18" s="461" t="s">
        <v>548</v>
      </c>
      <c r="C18" s="341" t="s">
        <v>537</v>
      </c>
      <c r="D18" s="253" t="s">
        <v>539</v>
      </c>
      <c r="E18" s="343">
        <f>ROUND(E19*E20,0)</f>
        <v>0</v>
      </c>
      <c r="F18" s="343">
        <f t="shared" ref="F18" si="16">ROUND(F19*F20,0)</f>
        <v>0</v>
      </c>
      <c r="G18" s="343">
        <f t="shared" ref="G18" si="17">ROUND(G19*G20,0)</f>
        <v>0</v>
      </c>
      <c r="H18" s="343">
        <f t="shared" ref="H18" si="18">ROUND(H19*H20,0)</f>
        <v>0</v>
      </c>
      <c r="I18" s="343">
        <f t="shared" ref="I18" si="19">ROUND(I19*I20,0)</f>
        <v>0</v>
      </c>
      <c r="J18" s="343">
        <f t="shared" ref="J18" si="20">ROUND(J19*J20,0)</f>
        <v>0</v>
      </c>
      <c r="K18" s="343">
        <f t="shared" ref="K18" si="21">ROUND(K19*K20,0)</f>
        <v>0</v>
      </c>
      <c r="L18" s="343">
        <f t="shared" ref="L18" si="22">ROUND(L19*L20,0)</f>
        <v>0</v>
      </c>
      <c r="M18" s="343">
        <f t="shared" ref="M18" si="23">ROUND(M19*M20,0)</f>
        <v>0</v>
      </c>
      <c r="N18" s="343">
        <f t="shared" ref="N18" si="24">ROUND(N19*N20,0)</f>
        <v>0</v>
      </c>
      <c r="O18" s="343">
        <f t="shared" ref="O18" si="25">ROUND(O19*O20,0)</f>
        <v>0</v>
      </c>
      <c r="P18" s="343">
        <f t="shared" ref="P18" si="26">ROUND(P19*P20,0)</f>
        <v>0</v>
      </c>
      <c r="Q18" s="344">
        <f>SUM(E18:P18)</f>
        <v>0</v>
      </c>
    </row>
    <row r="19" spans="1:17">
      <c r="A19" s="221" t="s">
        <v>550</v>
      </c>
      <c r="B19" s="486"/>
      <c r="C19" s="341" t="s">
        <v>538</v>
      </c>
      <c r="D19" s="253" t="s">
        <v>539</v>
      </c>
      <c r="E19" s="343"/>
      <c r="F19" s="343"/>
      <c r="G19" s="343"/>
      <c r="H19" s="343"/>
      <c r="I19" s="343"/>
      <c r="J19" s="343"/>
      <c r="K19" s="343"/>
      <c r="L19" s="343"/>
      <c r="M19" s="343"/>
      <c r="N19" s="343"/>
      <c r="O19" s="343"/>
      <c r="P19" s="343"/>
      <c r="Q19" s="344" t="e">
        <f>AVERAGE(E19:P19)</f>
        <v>#DIV/0!</v>
      </c>
    </row>
    <row r="20" spans="1:17" ht="21">
      <c r="A20" s="221" t="s">
        <v>551</v>
      </c>
      <c r="B20" s="486"/>
      <c r="C20" s="341" t="s">
        <v>536</v>
      </c>
      <c r="D20" s="342" t="s">
        <v>260</v>
      </c>
      <c r="E20" s="343">
        <f>SUM(E22:E23)</f>
        <v>0</v>
      </c>
      <c r="F20" s="343">
        <f t="shared" ref="F20:P20" si="27">SUM(F22:F23)</f>
        <v>0</v>
      </c>
      <c r="G20" s="343">
        <f t="shared" si="27"/>
        <v>0</v>
      </c>
      <c r="H20" s="343">
        <f t="shared" si="27"/>
        <v>0</v>
      </c>
      <c r="I20" s="343">
        <f t="shared" si="27"/>
        <v>0</v>
      </c>
      <c r="J20" s="343">
        <f t="shared" si="27"/>
        <v>0</v>
      </c>
      <c r="K20" s="343">
        <f t="shared" si="27"/>
        <v>0</v>
      </c>
      <c r="L20" s="343">
        <f t="shared" si="27"/>
        <v>0</v>
      </c>
      <c r="M20" s="343">
        <f t="shared" si="27"/>
        <v>0</v>
      </c>
      <c r="N20" s="343">
        <f t="shared" si="27"/>
        <v>0</v>
      </c>
      <c r="O20" s="343">
        <f t="shared" si="27"/>
        <v>0</v>
      </c>
      <c r="P20" s="343">
        <f t="shared" si="27"/>
        <v>0</v>
      </c>
      <c r="Q20" s="344">
        <f>SUM(E20:P20)</f>
        <v>0</v>
      </c>
    </row>
    <row r="21" spans="1:17">
      <c r="A21" s="221" t="s">
        <v>552</v>
      </c>
      <c r="B21" s="486"/>
      <c r="C21" s="341" t="s">
        <v>259</v>
      </c>
      <c r="D21" s="342"/>
      <c r="E21" s="343"/>
      <c r="F21" s="343"/>
      <c r="G21" s="343"/>
      <c r="H21" s="343"/>
      <c r="I21" s="343"/>
      <c r="J21" s="343"/>
      <c r="K21" s="343"/>
      <c r="L21" s="343"/>
      <c r="M21" s="343"/>
      <c r="N21" s="343"/>
      <c r="O21" s="343"/>
      <c r="P21" s="343"/>
      <c r="Q21" s="343"/>
    </row>
    <row r="22" spans="1:17">
      <c r="A22" s="221" t="s">
        <v>553</v>
      </c>
      <c r="B22" s="486"/>
      <c r="C22" s="341"/>
      <c r="D22" s="342" t="s">
        <v>260</v>
      </c>
      <c r="E22" s="343"/>
      <c r="F22" s="343"/>
      <c r="G22" s="343"/>
      <c r="H22" s="343"/>
      <c r="I22" s="343"/>
      <c r="J22" s="343"/>
      <c r="K22" s="343"/>
      <c r="L22" s="343"/>
      <c r="M22" s="343"/>
      <c r="N22" s="343"/>
      <c r="O22" s="343"/>
      <c r="P22" s="343"/>
      <c r="Q22" s="344">
        <f t="shared" ref="Q22:Q23" si="28">SUM(E22:P22)</f>
        <v>0</v>
      </c>
    </row>
    <row r="23" spans="1:17">
      <c r="A23" s="221" t="s">
        <v>554</v>
      </c>
      <c r="B23" s="462"/>
      <c r="C23" s="341"/>
      <c r="D23" s="342" t="s">
        <v>260</v>
      </c>
      <c r="E23" s="343"/>
      <c r="F23" s="343"/>
      <c r="G23" s="343"/>
      <c r="H23" s="343"/>
      <c r="I23" s="343"/>
      <c r="J23" s="343"/>
      <c r="K23" s="343"/>
      <c r="L23" s="343"/>
      <c r="M23" s="343"/>
      <c r="N23" s="343"/>
      <c r="O23" s="343"/>
      <c r="P23" s="343"/>
      <c r="Q23" s="344">
        <f t="shared" si="28"/>
        <v>0</v>
      </c>
    </row>
    <row r="24" spans="1:17">
      <c r="A24" s="221" t="s">
        <v>555</v>
      </c>
      <c r="B24" s="461" t="s">
        <v>561</v>
      </c>
      <c r="C24" s="341" t="s">
        <v>537</v>
      </c>
      <c r="D24" s="253" t="s">
        <v>539</v>
      </c>
      <c r="E24" s="343">
        <f>ROUND(E25*E26,0)</f>
        <v>0</v>
      </c>
      <c r="F24" s="343">
        <f t="shared" ref="F24" si="29">ROUND(F25*F26,0)</f>
        <v>0</v>
      </c>
      <c r="G24" s="343">
        <f t="shared" ref="G24" si="30">ROUND(G25*G26,0)</f>
        <v>0</v>
      </c>
      <c r="H24" s="343">
        <f t="shared" ref="H24" si="31">ROUND(H25*H26,0)</f>
        <v>0</v>
      </c>
      <c r="I24" s="343">
        <f t="shared" ref="I24" si="32">ROUND(I25*I26,0)</f>
        <v>0</v>
      </c>
      <c r="J24" s="343">
        <f t="shared" ref="J24" si="33">ROUND(J25*J26,0)</f>
        <v>0</v>
      </c>
      <c r="K24" s="343">
        <f t="shared" ref="K24" si="34">ROUND(K25*K26,0)</f>
        <v>0</v>
      </c>
      <c r="L24" s="343">
        <f t="shared" ref="L24" si="35">ROUND(L25*L26,0)</f>
        <v>0</v>
      </c>
      <c r="M24" s="343">
        <f t="shared" ref="M24" si="36">ROUND(M25*M26,0)</f>
        <v>0</v>
      </c>
      <c r="N24" s="343">
        <f t="shared" ref="N24" si="37">ROUND(N25*N26,0)</f>
        <v>0</v>
      </c>
      <c r="O24" s="343">
        <f t="shared" ref="O24" si="38">ROUND(O25*O26,0)</f>
        <v>0</v>
      </c>
      <c r="P24" s="343">
        <f t="shared" ref="P24" si="39">ROUND(P25*P26,0)</f>
        <v>0</v>
      </c>
      <c r="Q24" s="344">
        <f>SUM(E24:P24)</f>
        <v>0</v>
      </c>
    </row>
    <row r="25" spans="1:17">
      <c r="A25" s="221" t="s">
        <v>556</v>
      </c>
      <c r="B25" s="486"/>
      <c r="C25" s="341" t="s">
        <v>538</v>
      </c>
      <c r="D25" s="253" t="s">
        <v>539</v>
      </c>
      <c r="E25" s="343"/>
      <c r="F25" s="343"/>
      <c r="G25" s="343"/>
      <c r="H25" s="343"/>
      <c r="I25" s="343"/>
      <c r="J25" s="343"/>
      <c r="K25" s="343"/>
      <c r="L25" s="343"/>
      <c r="M25" s="343"/>
      <c r="N25" s="343"/>
      <c r="O25" s="343"/>
      <c r="P25" s="343"/>
      <c r="Q25" s="344" t="e">
        <f>AVERAGE(E25:P25)</f>
        <v>#DIV/0!</v>
      </c>
    </row>
    <row r="26" spans="1:17" ht="21">
      <c r="A26" s="221" t="s">
        <v>557</v>
      </c>
      <c r="B26" s="486"/>
      <c r="C26" s="341" t="s">
        <v>536</v>
      </c>
      <c r="D26" s="342" t="s">
        <v>261</v>
      </c>
      <c r="E26" s="343">
        <f>SUM(E28:E29)</f>
        <v>0</v>
      </c>
      <c r="F26" s="343">
        <f t="shared" ref="F26:P26" si="40">SUM(F28:F29)</f>
        <v>0</v>
      </c>
      <c r="G26" s="343">
        <f t="shared" si="40"/>
        <v>0</v>
      </c>
      <c r="H26" s="343">
        <f t="shared" si="40"/>
        <v>0</v>
      </c>
      <c r="I26" s="343">
        <f t="shared" si="40"/>
        <v>0</v>
      </c>
      <c r="J26" s="343">
        <f t="shared" si="40"/>
        <v>0</v>
      </c>
      <c r="K26" s="343">
        <f t="shared" si="40"/>
        <v>0</v>
      </c>
      <c r="L26" s="343">
        <f t="shared" si="40"/>
        <v>0</v>
      </c>
      <c r="M26" s="343">
        <f t="shared" si="40"/>
        <v>0</v>
      </c>
      <c r="N26" s="343">
        <f t="shared" si="40"/>
        <v>0</v>
      </c>
      <c r="O26" s="343">
        <f t="shared" si="40"/>
        <v>0</v>
      </c>
      <c r="P26" s="343">
        <f t="shared" si="40"/>
        <v>0</v>
      </c>
      <c r="Q26" s="344">
        <f>SUM(E26:P26)</f>
        <v>0</v>
      </c>
    </row>
    <row r="27" spans="1:17">
      <c r="A27" s="221" t="s">
        <v>558</v>
      </c>
      <c r="B27" s="486"/>
      <c r="C27" s="341" t="s">
        <v>259</v>
      </c>
      <c r="D27" s="342"/>
      <c r="E27" s="343"/>
      <c r="F27" s="343"/>
      <c r="G27" s="343"/>
      <c r="H27" s="343"/>
      <c r="I27" s="343"/>
      <c r="J27" s="343"/>
      <c r="K27" s="343"/>
      <c r="L27" s="343"/>
      <c r="M27" s="343"/>
      <c r="N27" s="343"/>
      <c r="O27" s="343"/>
      <c r="P27" s="343"/>
      <c r="Q27" s="343"/>
    </row>
    <row r="28" spans="1:17" ht="14.25" customHeight="1">
      <c r="A28" s="221" t="s">
        <v>559</v>
      </c>
      <c r="B28" s="486"/>
      <c r="C28" s="341"/>
      <c r="D28" s="342" t="s">
        <v>261</v>
      </c>
      <c r="E28" s="343"/>
      <c r="F28" s="343"/>
      <c r="G28" s="343"/>
      <c r="H28" s="343"/>
      <c r="I28" s="343"/>
      <c r="J28" s="343"/>
      <c r="K28" s="343"/>
      <c r="L28" s="343"/>
      <c r="M28" s="343"/>
      <c r="N28" s="343"/>
      <c r="O28" s="343"/>
      <c r="P28" s="343"/>
      <c r="Q28" s="344">
        <f t="shared" ref="Q28:Q29" si="41">SUM(E28:P28)</f>
        <v>0</v>
      </c>
    </row>
    <row r="29" spans="1:17">
      <c r="A29" s="221" t="s">
        <v>560</v>
      </c>
      <c r="B29" s="462"/>
      <c r="C29" s="341"/>
      <c r="D29" s="342" t="s">
        <v>261</v>
      </c>
      <c r="E29" s="343"/>
      <c r="F29" s="343"/>
      <c r="G29" s="343"/>
      <c r="H29" s="343"/>
      <c r="I29" s="343"/>
      <c r="J29" s="343"/>
      <c r="K29" s="343"/>
      <c r="L29" s="343"/>
      <c r="M29" s="343"/>
      <c r="N29" s="343"/>
      <c r="O29" s="343"/>
      <c r="P29" s="343"/>
      <c r="Q29" s="344">
        <f t="shared" si="41"/>
        <v>0</v>
      </c>
    </row>
    <row r="30" spans="1:17">
      <c r="A30" s="221" t="s">
        <v>562</v>
      </c>
      <c r="B30" s="461" t="s">
        <v>568</v>
      </c>
      <c r="C30" s="341" t="s">
        <v>537</v>
      </c>
      <c r="D30" s="253" t="s">
        <v>539</v>
      </c>
      <c r="E30" s="343">
        <f>ROUND(E31*E32,0)</f>
        <v>0</v>
      </c>
      <c r="F30" s="343">
        <f t="shared" ref="F30" si="42">ROUND(F31*F32,0)</f>
        <v>0</v>
      </c>
      <c r="G30" s="343">
        <f t="shared" ref="G30" si="43">ROUND(G31*G32,0)</f>
        <v>0</v>
      </c>
      <c r="H30" s="343">
        <f t="shared" ref="H30" si="44">ROUND(H31*H32,0)</f>
        <v>0</v>
      </c>
      <c r="I30" s="343">
        <f t="shared" ref="I30" si="45">ROUND(I31*I32,0)</f>
        <v>0</v>
      </c>
      <c r="J30" s="343">
        <f t="shared" ref="J30" si="46">ROUND(J31*J32,0)</f>
        <v>0</v>
      </c>
      <c r="K30" s="343">
        <f t="shared" ref="K30" si="47">ROUND(K31*K32,0)</f>
        <v>0</v>
      </c>
      <c r="L30" s="343">
        <f t="shared" ref="L30" si="48">ROUND(L31*L32,0)</f>
        <v>0</v>
      </c>
      <c r="M30" s="343">
        <f t="shared" ref="M30" si="49">ROUND(M31*M32,0)</f>
        <v>0</v>
      </c>
      <c r="N30" s="343">
        <f t="shared" ref="N30" si="50">ROUND(N31*N32,0)</f>
        <v>0</v>
      </c>
      <c r="O30" s="343">
        <f t="shared" ref="O30" si="51">ROUND(O31*O32,0)</f>
        <v>0</v>
      </c>
      <c r="P30" s="343">
        <f t="shared" ref="P30" si="52">ROUND(P31*P32,0)</f>
        <v>0</v>
      </c>
      <c r="Q30" s="344">
        <f>SUM(E30:P30)</f>
        <v>0</v>
      </c>
    </row>
    <row r="31" spans="1:17">
      <c r="A31" s="221" t="s">
        <v>563</v>
      </c>
      <c r="B31" s="486"/>
      <c r="C31" s="341" t="s">
        <v>538</v>
      </c>
      <c r="D31" s="253" t="s">
        <v>539</v>
      </c>
      <c r="E31" s="343"/>
      <c r="F31" s="343"/>
      <c r="G31" s="343"/>
      <c r="H31" s="343"/>
      <c r="I31" s="343"/>
      <c r="J31" s="343"/>
      <c r="K31" s="343"/>
      <c r="L31" s="343"/>
      <c r="M31" s="343"/>
      <c r="N31" s="343"/>
      <c r="O31" s="343"/>
      <c r="P31" s="343"/>
      <c r="Q31" s="344" t="e">
        <f>AVERAGE(E31:P31)</f>
        <v>#DIV/0!</v>
      </c>
    </row>
    <row r="32" spans="1:17" ht="21">
      <c r="A32" s="221" t="s">
        <v>564</v>
      </c>
      <c r="B32" s="486"/>
      <c r="C32" s="341" t="s">
        <v>536</v>
      </c>
      <c r="D32" s="342" t="s">
        <v>261</v>
      </c>
      <c r="E32" s="343">
        <f>SUM(E34:E35)</f>
        <v>0</v>
      </c>
      <c r="F32" s="343">
        <f t="shared" ref="F32:P32" si="53">SUM(F34:F35)</f>
        <v>0</v>
      </c>
      <c r="G32" s="343">
        <f t="shared" si="53"/>
        <v>0</v>
      </c>
      <c r="H32" s="343">
        <f t="shared" si="53"/>
        <v>0</v>
      </c>
      <c r="I32" s="343">
        <f t="shared" si="53"/>
        <v>0</v>
      </c>
      <c r="J32" s="343">
        <f t="shared" si="53"/>
        <v>0</v>
      </c>
      <c r="K32" s="343">
        <f t="shared" si="53"/>
        <v>0</v>
      </c>
      <c r="L32" s="343">
        <f t="shared" si="53"/>
        <v>0</v>
      </c>
      <c r="M32" s="343">
        <f t="shared" si="53"/>
        <v>0</v>
      </c>
      <c r="N32" s="343">
        <f t="shared" si="53"/>
        <v>0</v>
      </c>
      <c r="O32" s="343">
        <f t="shared" si="53"/>
        <v>0</v>
      </c>
      <c r="P32" s="343">
        <f t="shared" si="53"/>
        <v>0</v>
      </c>
      <c r="Q32" s="344">
        <f>SUM(E32:P32)</f>
        <v>0</v>
      </c>
    </row>
    <row r="33" spans="1:17">
      <c r="A33" s="221" t="s">
        <v>565</v>
      </c>
      <c r="B33" s="486"/>
      <c r="C33" s="341" t="s">
        <v>259</v>
      </c>
      <c r="D33" s="342"/>
      <c r="E33" s="343"/>
      <c r="F33" s="343"/>
      <c r="G33" s="343"/>
      <c r="H33" s="343"/>
      <c r="I33" s="343"/>
      <c r="J33" s="343"/>
      <c r="K33" s="343"/>
      <c r="L33" s="343"/>
      <c r="M33" s="343"/>
      <c r="N33" s="343"/>
      <c r="O33" s="343"/>
      <c r="P33" s="343"/>
      <c r="Q33" s="343"/>
    </row>
    <row r="34" spans="1:17">
      <c r="A34" s="221" t="s">
        <v>566</v>
      </c>
      <c r="B34" s="486"/>
      <c r="C34" s="341"/>
      <c r="D34" s="342" t="s">
        <v>261</v>
      </c>
      <c r="E34" s="343"/>
      <c r="F34" s="343"/>
      <c r="G34" s="343"/>
      <c r="H34" s="343"/>
      <c r="I34" s="343"/>
      <c r="J34" s="343"/>
      <c r="K34" s="343"/>
      <c r="L34" s="343"/>
      <c r="M34" s="343"/>
      <c r="N34" s="343"/>
      <c r="O34" s="343"/>
      <c r="P34" s="343"/>
      <c r="Q34" s="344">
        <f t="shared" ref="Q34:Q35" si="54">SUM(E34:P34)</f>
        <v>0</v>
      </c>
    </row>
    <row r="35" spans="1:17">
      <c r="A35" s="221" t="s">
        <v>567</v>
      </c>
      <c r="B35" s="462"/>
      <c r="C35" s="341"/>
      <c r="D35" s="342" t="s">
        <v>261</v>
      </c>
      <c r="E35" s="343"/>
      <c r="F35" s="343"/>
      <c r="G35" s="343"/>
      <c r="H35" s="343"/>
      <c r="I35" s="343"/>
      <c r="J35" s="343"/>
      <c r="K35" s="343"/>
      <c r="L35" s="343"/>
      <c r="M35" s="343"/>
      <c r="N35" s="343"/>
      <c r="O35" s="343"/>
      <c r="P35" s="343"/>
      <c r="Q35" s="344">
        <f t="shared" si="54"/>
        <v>0</v>
      </c>
    </row>
    <row r="36" spans="1:17">
      <c r="A36" s="221" t="s">
        <v>570</v>
      </c>
      <c r="B36" s="461" t="s">
        <v>569</v>
      </c>
      <c r="C36" s="341" t="s">
        <v>537</v>
      </c>
      <c r="D36" s="253" t="s">
        <v>539</v>
      </c>
      <c r="E36" s="343">
        <f>ROUND(E37*E38,0)</f>
        <v>0</v>
      </c>
      <c r="F36" s="343">
        <f t="shared" ref="F36" si="55">ROUND(F37*F38,0)</f>
        <v>0</v>
      </c>
      <c r="G36" s="343">
        <f t="shared" ref="G36" si="56">ROUND(G37*G38,0)</f>
        <v>0</v>
      </c>
      <c r="H36" s="343">
        <f t="shared" ref="H36" si="57">ROUND(H37*H38,0)</f>
        <v>0</v>
      </c>
      <c r="I36" s="343">
        <f t="shared" ref="I36" si="58">ROUND(I37*I38,0)</f>
        <v>0</v>
      </c>
      <c r="J36" s="343">
        <f t="shared" ref="J36" si="59">ROUND(J37*J38,0)</f>
        <v>0</v>
      </c>
      <c r="K36" s="343">
        <f t="shared" ref="K36" si="60">ROUND(K37*K38,0)</f>
        <v>0</v>
      </c>
      <c r="L36" s="343">
        <f t="shared" ref="L36" si="61">ROUND(L37*L38,0)</f>
        <v>0</v>
      </c>
      <c r="M36" s="343">
        <f t="shared" ref="M36" si="62">ROUND(M37*M38,0)</f>
        <v>0</v>
      </c>
      <c r="N36" s="343">
        <f t="shared" ref="N36" si="63">ROUND(N37*N38,0)</f>
        <v>0</v>
      </c>
      <c r="O36" s="343">
        <f t="shared" ref="O36" si="64">ROUND(O37*O38,0)</f>
        <v>0</v>
      </c>
      <c r="P36" s="343">
        <f t="shared" ref="P36" si="65">ROUND(P37*P38,0)</f>
        <v>0</v>
      </c>
      <c r="Q36" s="344">
        <f>SUM(E36:P36)</f>
        <v>0</v>
      </c>
    </row>
    <row r="37" spans="1:17" ht="22.5" customHeight="1">
      <c r="A37" s="221" t="s">
        <v>571</v>
      </c>
      <c r="B37" s="486"/>
      <c r="C37" s="341" t="s">
        <v>538</v>
      </c>
      <c r="D37" s="253" t="s">
        <v>539</v>
      </c>
      <c r="E37" s="343"/>
      <c r="F37" s="343"/>
      <c r="G37" s="343"/>
      <c r="H37" s="343"/>
      <c r="I37" s="343"/>
      <c r="J37" s="343"/>
      <c r="K37" s="343"/>
      <c r="L37" s="343"/>
      <c r="M37" s="343"/>
      <c r="N37" s="343"/>
      <c r="O37" s="343"/>
      <c r="P37" s="343"/>
      <c r="Q37" s="344" t="e">
        <f>AVERAGE(E37:P37)</f>
        <v>#DIV/0!</v>
      </c>
    </row>
    <row r="38" spans="1:17" ht="21">
      <c r="A38" s="221" t="s">
        <v>572</v>
      </c>
      <c r="B38" s="486"/>
      <c r="C38" s="341" t="s">
        <v>536</v>
      </c>
      <c r="D38" s="342"/>
      <c r="E38" s="343">
        <f>SUM(E40:E41)</f>
        <v>0</v>
      </c>
      <c r="F38" s="343">
        <f t="shared" ref="F38:P38" si="66">SUM(F40:F41)</f>
        <v>0</v>
      </c>
      <c r="G38" s="343">
        <f t="shared" si="66"/>
        <v>0</v>
      </c>
      <c r="H38" s="343">
        <f t="shared" si="66"/>
        <v>0</v>
      </c>
      <c r="I38" s="343">
        <f t="shared" si="66"/>
        <v>0</v>
      </c>
      <c r="J38" s="343">
        <f t="shared" si="66"/>
        <v>0</v>
      </c>
      <c r="K38" s="343">
        <f t="shared" si="66"/>
        <v>0</v>
      </c>
      <c r="L38" s="343">
        <f t="shared" si="66"/>
        <v>0</v>
      </c>
      <c r="M38" s="343">
        <f t="shared" si="66"/>
        <v>0</v>
      </c>
      <c r="N38" s="343">
        <f t="shared" si="66"/>
        <v>0</v>
      </c>
      <c r="O38" s="343">
        <f t="shared" si="66"/>
        <v>0</v>
      </c>
      <c r="P38" s="343">
        <f t="shared" si="66"/>
        <v>0</v>
      </c>
      <c r="Q38" s="344">
        <f>SUM(E38:P38)</f>
        <v>0</v>
      </c>
    </row>
    <row r="39" spans="1:17">
      <c r="A39" s="221" t="s">
        <v>573</v>
      </c>
      <c r="B39" s="486"/>
      <c r="C39" s="341" t="s">
        <v>259</v>
      </c>
      <c r="D39" s="342"/>
      <c r="E39" s="343"/>
      <c r="F39" s="343"/>
      <c r="G39" s="343"/>
      <c r="H39" s="343"/>
      <c r="I39" s="343"/>
      <c r="J39" s="343"/>
      <c r="K39" s="343"/>
      <c r="L39" s="343"/>
      <c r="M39" s="343"/>
      <c r="N39" s="343"/>
      <c r="O39" s="343"/>
      <c r="P39" s="343"/>
      <c r="Q39" s="343"/>
    </row>
    <row r="40" spans="1:17">
      <c r="A40" s="221" t="s">
        <v>574</v>
      </c>
      <c r="B40" s="486"/>
      <c r="C40" s="341"/>
      <c r="D40" s="342"/>
      <c r="E40" s="343"/>
      <c r="F40" s="343"/>
      <c r="G40" s="343"/>
      <c r="H40" s="343"/>
      <c r="I40" s="343"/>
      <c r="J40" s="343"/>
      <c r="K40" s="343"/>
      <c r="L40" s="343"/>
      <c r="M40" s="343"/>
      <c r="N40" s="343"/>
      <c r="O40" s="343"/>
      <c r="P40" s="343"/>
      <c r="Q40" s="344">
        <f t="shared" ref="Q40:Q46" si="67">SUM(E40:P40)</f>
        <v>0</v>
      </c>
    </row>
    <row r="41" spans="1:17">
      <c r="A41" s="221" t="s">
        <v>575</v>
      </c>
      <c r="B41" s="462"/>
      <c r="C41" s="341"/>
      <c r="D41" s="342"/>
      <c r="E41" s="343"/>
      <c r="F41" s="343"/>
      <c r="G41" s="343"/>
      <c r="H41" s="343"/>
      <c r="I41" s="343"/>
      <c r="J41" s="343"/>
      <c r="K41" s="343"/>
      <c r="L41" s="343"/>
      <c r="M41" s="343"/>
      <c r="N41" s="343"/>
      <c r="O41" s="343"/>
      <c r="P41" s="343"/>
      <c r="Q41" s="344">
        <f t="shared" si="67"/>
        <v>0</v>
      </c>
    </row>
    <row r="42" spans="1:17">
      <c r="A42" s="221" t="s">
        <v>576</v>
      </c>
      <c r="B42" s="461" t="s">
        <v>636</v>
      </c>
      <c r="C42" s="341" t="s">
        <v>537</v>
      </c>
      <c r="D42" s="342"/>
      <c r="E42" s="343"/>
      <c r="F42" s="343"/>
      <c r="G42" s="343"/>
      <c r="H42" s="343"/>
      <c r="I42" s="343"/>
      <c r="J42" s="343"/>
      <c r="K42" s="343"/>
      <c r="L42" s="343"/>
      <c r="M42" s="343"/>
      <c r="N42" s="343"/>
      <c r="O42" s="343"/>
      <c r="P42" s="343"/>
      <c r="Q42" s="344">
        <f t="shared" si="67"/>
        <v>0</v>
      </c>
    </row>
    <row r="43" spans="1:17">
      <c r="A43" s="221" t="s">
        <v>637</v>
      </c>
      <c r="B43" s="486"/>
      <c r="C43" s="341" t="s">
        <v>538</v>
      </c>
      <c r="D43" s="342"/>
      <c r="E43" s="343"/>
      <c r="F43" s="343"/>
      <c r="G43" s="343"/>
      <c r="H43" s="343"/>
      <c r="I43" s="343"/>
      <c r="J43" s="343"/>
      <c r="K43" s="343"/>
      <c r="L43" s="343"/>
      <c r="M43" s="343"/>
      <c r="N43" s="343"/>
      <c r="O43" s="343"/>
      <c r="P43" s="343"/>
      <c r="Q43" s="344"/>
    </row>
    <row r="44" spans="1:17" ht="21">
      <c r="A44" s="221" t="s">
        <v>638</v>
      </c>
      <c r="B44" s="462"/>
      <c r="C44" s="341" t="s">
        <v>536</v>
      </c>
      <c r="D44" s="342"/>
      <c r="E44" s="343"/>
      <c r="F44" s="343"/>
      <c r="G44" s="343"/>
      <c r="H44" s="343"/>
      <c r="I44" s="343"/>
      <c r="J44" s="343"/>
      <c r="K44" s="343"/>
      <c r="L44" s="343"/>
      <c r="M44" s="343"/>
      <c r="N44" s="343"/>
      <c r="O44" s="343"/>
      <c r="P44" s="343"/>
      <c r="Q44" s="344">
        <f t="shared" si="67"/>
        <v>0</v>
      </c>
    </row>
    <row r="45" spans="1:17">
      <c r="A45" s="221" t="s">
        <v>639</v>
      </c>
      <c r="B45" s="461" t="s">
        <v>641</v>
      </c>
      <c r="C45" s="341"/>
      <c r="D45" s="342"/>
      <c r="E45" s="343"/>
      <c r="F45" s="343"/>
      <c r="G45" s="343"/>
      <c r="H45" s="343"/>
      <c r="I45" s="343"/>
      <c r="J45" s="343"/>
      <c r="K45" s="343"/>
      <c r="L45" s="343"/>
      <c r="M45" s="343"/>
      <c r="N45" s="343"/>
      <c r="O45" s="343"/>
      <c r="P45" s="343"/>
      <c r="Q45" s="344">
        <f t="shared" si="67"/>
        <v>0</v>
      </c>
    </row>
    <row r="46" spans="1:17">
      <c r="A46" s="221" t="s">
        <v>640</v>
      </c>
      <c r="B46" s="462"/>
      <c r="C46" s="341"/>
      <c r="D46" s="342"/>
      <c r="E46" s="343"/>
      <c r="F46" s="343"/>
      <c r="G46" s="343"/>
      <c r="H46" s="343"/>
      <c r="I46" s="343"/>
      <c r="J46" s="343"/>
      <c r="K46" s="343"/>
      <c r="L46" s="343"/>
      <c r="M46" s="343"/>
      <c r="N46" s="343"/>
      <c r="O46" s="343"/>
      <c r="P46" s="343"/>
      <c r="Q46" s="344">
        <f t="shared" si="67"/>
        <v>0</v>
      </c>
    </row>
    <row r="47" spans="1:17" ht="30" customHeight="1">
      <c r="A47" s="345" t="s">
        <v>576</v>
      </c>
      <c r="B47" s="144" t="s">
        <v>160</v>
      </c>
      <c r="C47" s="85" t="s">
        <v>577</v>
      </c>
      <c r="D47" s="342"/>
      <c r="E47" s="344">
        <f>+E36+E30+E24+E18+E12+E6+E42+E45+E46</f>
        <v>0</v>
      </c>
      <c r="F47" s="344">
        <f t="shared" ref="F47:O47" si="68">+F36+F30+F24+F18+F12+F6+F42+F45+F46</f>
        <v>0</v>
      </c>
      <c r="G47" s="344">
        <f t="shared" si="68"/>
        <v>0</v>
      </c>
      <c r="H47" s="344">
        <f t="shared" si="68"/>
        <v>0</v>
      </c>
      <c r="I47" s="344">
        <f t="shared" si="68"/>
        <v>0</v>
      </c>
      <c r="J47" s="344">
        <f t="shared" si="68"/>
        <v>0</v>
      </c>
      <c r="K47" s="344">
        <f t="shared" si="68"/>
        <v>0</v>
      </c>
      <c r="L47" s="344">
        <f t="shared" si="68"/>
        <v>0</v>
      </c>
      <c r="M47" s="344">
        <f t="shared" si="68"/>
        <v>0</v>
      </c>
      <c r="N47" s="344">
        <f t="shared" si="68"/>
        <v>0</v>
      </c>
      <c r="O47" s="344">
        <f t="shared" si="68"/>
        <v>0</v>
      </c>
      <c r="P47" s="344">
        <f>+P36+P30+P24+P18+P12+P6+P42+P45+P46</f>
        <v>0</v>
      </c>
      <c r="Q47" s="344">
        <f>+Q36+Q30+Q24+Q18+Q12+Q6+Q42+Q45+Q46</f>
        <v>0</v>
      </c>
    </row>
    <row r="48" spans="1:17"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</row>
    <row r="49" spans="1:4" ht="12.75" customHeight="1">
      <c r="B49" s="101" t="s">
        <v>180</v>
      </c>
      <c r="C49" s="294"/>
    </row>
    <row r="51" spans="1:4">
      <c r="B51" s="67" t="s">
        <v>134</v>
      </c>
    </row>
    <row r="52" spans="1:4">
      <c r="B52" s="67" t="s">
        <v>135</v>
      </c>
    </row>
    <row r="54" spans="1:4">
      <c r="A54" s="167"/>
      <c r="B54" s="167"/>
      <c r="C54" s="167"/>
      <c r="D54" s="167"/>
    </row>
  </sheetData>
  <mergeCells count="10">
    <mergeCell ref="B42:B44"/>
    <mergeCell ref="B45:B46"/>
    <mergeCell ref="B2:Q2"/>
    <mergeCell ref="B3:Q3"/>
    <mergeCell ref="B36:B41"/>
    <mergeCell ref="B6:B11"/>
    <mergeCell ref="B12:B17"/>
    <mergeCell ref="B18:B23"/>
    <mergeCell ref="B24:B29"/>
    <mergeCell ref="B30:B35"/>
  </mergeCells>
  <printOptions horizontalCentered="1"/>
  <pageMargins left="0.70866141732283472" right="0" top="0" bottom="0" header="0.31496062992125984" footer="0.31496062992125984"/>
  <pageSetup paperSize="9" scale="70" orientation="landscape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workbookViewId="0">
      <selection activeCell="A3" sqref="A3"/>
    </sheetView>
  </sheetViews>
  <sheetFormatPr defaultRowHeight="13.2"/>
  <cols>
    <col min="1" max="1" width="5.109375" style="67" customWidth="1"/>
    <col min="2" max="2" width="20.5546875" style="67" customWidth="1"/>
    <col min="3" max="3" width="10.109375" style="67" customWidth="1"/>
    <col min="4" max="4" width="11.33203125" style="67" customWidth="1"/>
    <col min="5" max="5" width="12.88671875" style="67" customWidth="1"/>
    <col min="6" max="6" width="16.33203125" style="67" customWidth="1"/>
    <col min="7" max="256" width="9.109375" style="67"/>
    <col min="257" max="257" width="5.109375" style="67" customWidth="1"/>
    <col min="258" max="258" width="20.5546875" style="67" customWidth="1"/>
    <col min="259" max="259" width="10.109375" style="67" customWidth="1"/>
    <col min="260" max="260" width="11.33203125" style="67" customWidth="1"/>
    <col min="261" max="261" width="12.88671875" style="67" customWidth="1"/>
    <col min="262" max="262" width="16.33203125" style="67" customWidth="1"/>
    <col min="263" max="512" width="9.109375" style="67"/>
    <col min="513" max="513" width="5.109375" style="67" customWidth="1"/>
    <col min="514" max="514" width="20.5546875" style="67" customWidth="1"/>
    <col min="515" max="515" width="10.109375" style="67" customWidth="1"/>
    <col min="516" max="516" width="11.33203125" style="67" customWidth="1"/>
    <col min="517" max="517" width="12.88671875" style="67" customWidth="1"/>
    <col min="518" max="518" width="16.33203125" style="67" customWidth="1"/>
    <col min="519" max="768" width="9.109375" style="67"/>
    <col min="769" max="769" width="5.109375" style="67" customWidth="1"/>
    <col min="770" max="770" width="20.5546875" style="67" customWidth="1"/>
    <col min="771" max="771" width="10.109375" style="67" customWidth="1"/>
    <col min="772" max="772" width="11.33203125" style="67" customWidth="1"/>
    <col min="773" max="773" width="12.88671875" style="67" customWidth="1"/>
    <col min="774" max="774" width="16.33203125" style="67" customWidth="1"/>
    <col min="775" max="1024" width="9.109375" style="67"/>
    <col min="1025" max="1025" width="5.109375" style="67" customWidth="1"/>
    <col min="1026" max="1026" width="20.5546875" style="67" customWidth="1"/>
    <col min="1027" max="1027" width="10.109375" style="67" customWidth="1"/>
    <col min="1028" max="1028" width="11.33203125" style="67" customWidth="1"/>
    <col min="1029" max="1029" width="12.88671875" style="67" customWidth="1"/>
    <col min="1030" max="1030" width="16.33203125" style="67" customWidth="1"/>
    <col min="1031" max="1280" width="9.109375" style="67"/>
    <col min="1281" max="1281" width="5.109375" style="67" customWidth="1"/>
    <col min="1282" max="1282" width="20.5546875" style="67" customWidth="1"/>
    <col min="1283" max="1283" width="10.109375" style="67" customWidth="1"/>
    <col min="1284" max="1284" width="11.33203125" style="67" customWidth="1"/>
    <col min="1285" max="1285" width="12.88671875" style="67" customWidth="1"/>
    <col min="1286" max="1286" width="16.33203125" style="67" customWidth="1"/>
    <col min="1287" max="1536" width="9.109375" style="67"/>
    <col min="1537" max="1537" width="5.109375" style="67" customWidth="1"/>
    <col min="1538" max="1538" width="20.5546875" style="67" customWidth="1"/>
    <col min="1539" max="1539" width="10.109375" style="67" customWidth="1"/>
    <col min="1540" max="1540" width="11.33203125" style="67" customWidth="1"/>
    <col min="1541" max="1541" width="12.88671875" style="67" customWidth="1"/>
    <col min="1542" max="1542" width="16.33203125" style="67" customWidth="1"/>
    <col min="1543" max="1792" width="9.109375" style="67"/>
    <col min="1793" max="1793" width="5.109375" style="67" customWidth="1"/>
    <col min="1794" max="1794" width="20.5546875" style="67" customWidth="1"/>
    <col min="1795" max="1795" width="10.109375" style="67" customWidth="1"/>
    <col min="1796" max="1796" width="11.33203125" style="67" customWidth="1"/>
    <col min="1797" max="1797" width="12.88671875" style="67" customWidth="1"/>
    <col min="1798" max="1798" width="16.33203125" style="67" customWidth="1"/>
    <col min="1799" max="2048" width="9.109375" style="67"/>
    <col min="2049" max="2049" width="5.109375" style="67" customWidth="1"/>
    <col min="2050" max="2050" width="20.5546875" style="67" customWidth="1"/>
    <col min="2051" max="2051" width="10.109375" style="67" customWidth="1"/>
    <col min="2052" max="2052" width="11.33203125" style="67" customWidth="1"/>
    <col min="2053" max="2053" width="12.88671875" style="67" customWidth="1"/>
    <col min="2054" max="2054" width="16.33203125" style="67" customWidth="1"/>
    <col min="2055" max="2304" width="9.109375" style="67"/>
    <col min="2305" max="2305" width="5.109375" style="67" customWidth="1"/>
    <col min="2306" max="2306" width="20.5546875" style="67" customWidth="1"/>
    <col min="2307" max="2307" width="10.109375" style="67" customWidth="1"/>
    <col min="2308" max="2308" width="11.33203125" style="67" customWidth="1"/>
    <col min="2309" max="2309" width="12.88671875" style="67" customWidth="1"/>
    <col min="2310" max="2310" width="16.33203125" style="67" customWidth="1"/>
    <col min="2311" max="2560" width="9.109375" style="67"/>
    <col min="2561" max="2561" width="5.109375" style="67" customWidth="1"/>
    <col min="2562" max="2562" width="20.5546875" style="67" customWidth="1"/>
    <col min="2563" max="2563" width="10.109375" style="67" customWidth="1"/>
    <col min="2564" max="2564" width="11.33203125" style="67" customWidth="1"/>
    <col min="2565" max="2565" width="12.88671875" style="67" customWidth="1"/>
    <col min="2566" max="2566" width="16.33203125" style="67" customWidth="1"/>
    <col min="2567" max="2816" width="9.109375" style="67"/>
    <col min="2817" max="2817" width="5.109375" style="67" customWidth="1"/>
    <col min="2818" max="2818" width="20.5546875" style="67" customWidth="1"/>
    <col min="2819" max="2819" width="10.109375" style="67" customWidth="1"/>
    <col min="2820" max="2820" width="11.33203125" style="67" customWidth="1"/>
    <col min="2821" max="2821" width="12.88671875" style="67" customWidth="1"/>
    <col min="2822" max="2822" width="16.33203125" style="67" customWidth="1"/>
    <col min="2823" max="3072" width="9.109375" style="67"/>
    <col min="3073" max="3073" width="5.109375" style="67" customWidth="1"/>
    <col min="3074" max="3074" width="20.5546875" style="67" customWidth="1"/>
    <col min="3075" max="3075" width="10.109375" style="67" customWidth="1"/>
    <col min="3076" max="3076" width="11.33203125" style="67" customWidth="1"/>
    <col min="3077" max="3077" width="12.88671875" style="67" customWidth="1"/>
    <col min="3078" max="3078" width="16.33203125" style="67" customWidth="1"/>
    <col min="3079" max="3328" width="9.109375" style="67"/>
    <col min="3329" max="3329" width="5.109375" style="67" customWidth="1"/>
    <col min="3330" max="3330" width="20.5546875" style="67" customWidth="1"/>
    <col min="3331" max="3331" width="10.109375" style="67" customWidth="1"/>
    <col min="3332" max="3332" width="11.33203125" style="67" customWidth="1"/>
    <col min="3333" max="3333" width="12.88671875" style="67" customWidth="1"/>
    <col min="3334" max="3334" width="16.33203125" style="67" customWidth="1"/>
    <col min="3335" max="3584" width="9.109375" style="67"/>
    <col min="3585" max="3585" width="5.109375" style="67" customWidth="1"/>
    <col min="3586" max="3586" width="20.5546875" style="67" customWidth="1"/>
    <col min="3587" max="3587" width="10.109375" style="67" customWidth="1"/>
    <col min="3588" max="3588" width="11.33203125" style="67" customWidth="1"/>
    <col min="3589" max="3589" width="12.88671875" style="67" customWidth="1"/>
    <col min="3590" max="3590" width="16.33203125" style="67" customWidth="1"/>
    <col min="3591" max="3840" width="9.109375" style="67"/>
    <col min="3841" max="3841" width="5.109375" style="67" customWidth="1"/>
    <col min="3842" max="3842" width="20.5546875" style="67" customWidth="1"/>
    <col min="3843" max="3843" width="10.109375" style="67" customWidth="1"/>
    <col min="3844" max="3844" width="11.33203125" style="67" customWidth="1"/>
    <col min="3845" max="3845" width="12.88671875" style="67" customWidth="1"/>
    <col min="3846" max="3846" width="16.33203125" style="67" customWidth="1"/>
    <col min="3847" max="4096" width="9.109375" style="67"/>
    <col min="4097" max="4097" width="5.109375" style="67" customWidth="1"/>
    <col min="4098" max="4098" width="20.5546875" style="67" customWidth="1"/>
    <col min="4099" max="4099" width="10.109375" style="67" customWidth="1"/>
    <col min="4100" max="4100" width="11.33203125" style="67" customWidth="1"/>
    <col min="4101" max="4101" width="12.88671875" style="67" customWidth="1"/>
    <col min="4102" max="4102" width="16.33203125" style="67" customWidth="1"/>
    <col min="4103" max="4352" width="9.109375" style="67"/>
    <col min="4353" max="4353" width="5.109375" style="67" customWidth="1"/>
    <col min="4354" max="4354" width="20.5546875" style="67" customWidth="1"/>
    <col min="4355" max="4355" width="10.109375" style="67" customWidth="1"/>
    <col min="4356" max="4356" width="11.33203125" style="67" customWidth="1"/>
    <col min="4357" max="4357" width="12.88671875" style="67" customWidth="1"/>
    <col min="4358" max="4358" width="16.33203125" style="67" customWidth="1"/>
    <col min="4359" max="4608" width="9.109375" style="67"/>
    <col min="4609" max="4609" width="5.109375" style="67" customWidth="1"/>
    <col min="4610" max="4610" width="20.5546875" style="67" customWidth="1"/>
    <col min="4611" max="4611" width="10.109375" style="67" customWidth="1"/>
    <col min="4612" max="4612" width="11.33203125" style="67" customWidth="1"/>
    <col min="4613" max="4613" width="12.88671875" style="67" customWidth="1"/>
    <col min="4614" max="4614" width="16.33203125" style="67" customWidth="1"/>
    <col min="4615" max="4864" width="9.109375" style="67"/>
    <col min="4865" max="4865" width="5.109375" style="67" customWidth="1"/>
    <col min="4866" max="4866" width="20.5546875" style="67" customWidth="1"/>
    <col min="4867" max="4867" width="10.109375" style="67" customWidth="1"/>
    <col min="4868" max="4868" width="11.33203125" style="67" customWidth="1"/>
    <col min="4869" max="4869" width="12.88671875" style="67" customWidth="1"/>
    <col min="4870" max="4870" width="16.33203125" style="67" customWidth="1"/>
    <col min="4871" max="5120" width="9.109375" style="67"/>
    <col min="5121" max="5121" width="5.109375" style="67" customWidth="1"/>
    <col min="5122" max="5122" width="20.5546875" style="67" customWidth="1"/>
    <col min="5123" max="5123" width="10.109375" style="67" customWidth="1"/>
    <col min="5124" max="5124" width="11.33203125" style="67" customWidth="1"/>
    <col min="5125" max="5125" width="12.88671875" style="67" customWidth="1"/>
    <col min="5126" max="5126" width="16.33203125" style="67" customWidth="1"/>
    <col min="5127" max="5376" width="9.109375" style="67"/>
    <col min="5377" max="5377" width="5.109375" style="67" customWidth="1"/>
    <col min="5378" max="5378" width="20.5546875" style="67" customWidth="1"/>
    <col min="5379" max="5379" width="10.109375" style="67" customWidth="1"/>
    <col min="5380" max="5380" width="11.33203125" style="67" customWidth="1"/>
    <col min="5381" max="5381" width="12.88671875" style="67" customWidth="1"/>
    <col min="5382" max="5382" width="16.33203125" style="67" customWidth="1"/>
    <col min="5383" max="5632" width="9.109375" style="67"/>
    <col min="5633" max="5633" width="5.109375" style="67" customWidth="1"/>
    <col min="5634" max="5634" width="20.5546875" style="67" customWidth="1"/>
    <col min="5635" max="5635" width="10.109375" style="67" customWidth="1"/>
    <col min="5636" max="5636" width="11.33203125" style="67" customWidth="1"/>
    <col min="5637" max="5637" width="12.88671875" style="67" customWidth="1"/>
    <col min="5638" max="5638" width="16.33203125" style="67" customWidth="1"/>
    <col min="5639" max="5888" width="9.109375" style="67"/>
    <col min="5889" max="5889" width="5.109375" style="67" customWidth="1"/>
    <col min="5890" max="5890" width="20.5546875" style="67" customWidth="1"/>
    <col min="5891" max="5891" width="10.109375" style="67" customWidth="1"/>
    <col min="5892" max="5892" width="11.33203125" style="67" customWidth="1"/>
    <col min="5893" max="5893" width="12.88671875" style="67" customWidth="1"/>
    <col min="5894" max="5894" width="16.33203125" style="67" customWidth="1"/>
    <col min="5895" max="6144" width="9.109375" style="67"/>
    <col min="6145" max="6145" width="5.109375" style="67" customWidth="1"/>
    <col min="6146" max="6146" width="20.5546875" style="67" customWidth="1"/>
    <col min="6147" max="6147" width="10.109375" style="67" customWidth="1"/>
    <col min="6148" max="6148" width="11.33203125" style="67" customWidth="1"/>
    <col min="6149" max="6149" width="12.88671875" style="67" customWidth="1"/>
    <col min="6150" max="6150" width="16.33203125" style="67" customWidth="1"/>
    <col min="6151" max="6400" width="9.109375" style="67"/>
    <col min="6401" max="6401" width="5.109375" style="67" customWidth="1"/>
    <col min="6402" max="6402" width="20.5546875" style="67" customWidth="1"/>
    <col min="6403" max="6403" width="10.109375" style="67" customWidth="1"/>
    <col min="6404" max="6404" width="11.33203125" style="67" customWidth="1"/>
    <col min="6405" max="6405" width="12.88671875" style="67" customWidth="1"/>
    <col min="6406" max="6406" width="16.33203125" style="67" customWidth="1"/>
    <col min="6407" max="6656" width="9.109375" style="67"/>
    <col min="6657" max="6657" width="5.109375" style="67" customWidth="1"/>
    <col min="6658" max="6658" width="20.5546875" style="67" customWidth="1"/>
    <col min="6659" max="6659" width="10.109375" style="67" customWidth="1"/>
    <col min="6660" max="6660" width="11.33203125" style="67" customWidth="1"/>
    <col min="6661" max="6661" width="12.88671875" style="67" customWidth="1"/>
    <col min="6662" max="6662" width="16.33203125" style="67" customWidth="1"/>
    <col min="6663" max="6912" width="9.109375" style="67"/>
    <col min="6913" max="6913" width="5.109375" style="67" customWidth="1"/>
    <col min="6914" max="6914" width="20.5546875" style="67" customWidth="1"/>
    <col min="6915" max="6915" width="10.109375" style="67" customWidth="1"/>
    <col min="6916" max="6916" width="11.33203125" style="67" customWidth="1"/>
    <col min="6917" max="6917" width="12.88671875" style="67" customWidth="1"/>
    <col min="6918" max="6918" width="16.33203125" style="67" customWidth="1"/>
    <col min="6919" max="7168" width="9.109375" style="67"/>
    <col min="7169" max="7169" width="5.109375" style="67" customWidth="1"/>
    <col min="7170" max="7170" width="20.5546875" style="67" customWidth="1"/>
    <col min="7171" max="7171" width="10.109375" style="67" customWidth="1"/>
    <col min="7172" max="7172" width="11.33203125" style="67" customWidth="1"/>
    <col min="7173" max="7173" width="12.88671875" style="67" customWidth="1"/>
    <col min="7174" max="7174" width="16.33203125" style="67" customWidth="1"/>
    <col min="7175" max="7424" width="9.109375" style="67"/>
    <col min="7425" max="7425" width="5.109375" style="67" customWidth="1"/>
    <col min="7426" max="7426" width="20.5546875" style="67" customWidth="1"/>
    <col min="7427" max="7427" width="10.109375" style="67" customWidth="1"/>
    <col min="7428" max="7428" width="11.33203125" style="67" customWidth="1"/>
    <col min="7429" max="7429" width="12.88671875" style="67" customWidth="1"/>
    <col min="7430" max="7430" width="16.33203125" style="67" customWidth="1"/>
    <col min="7431" max="7680" width="9.109375" style="67"/>
    <col min="7681" max="7681" width="5.109375" style="67" customWidth="1"/>
    <col min="7682" max="7682" width="20.5546875" style="67" customWidth="1"/>
    <col min="7683" max="7683" width="10.109375" style="67" customWidth="1"/>
    <col min="7684" max="7684" width="11.33203125" style="67" customWidth="1"/>
    <col min="7685" max="7685" width="12.88671875" style="67" customWidth="1"/>
    <col min="7686" max="7686" width="16.33203125" style="67" customWidth="1"/>
    <col min="7687" max="7936" width="9.109375" style="67"/>
    <col min="7937" max="7937" width="5.109375" style="67" customWidth="1"/>
    <col min="7938" max="7938" width="20.5546875" style="67" customWidth="1"/>
    <col min="7939" max="7939" width="10.109375" style="67" customWidth="1"/>
    <col min="7940" max="7940" width="11.33203125" style="67" customWidth="1"/>
    <col min="7941" max="7941" width="12.88671875" style="67" customWidth="1"/>
    <col min="7942" max="7942" width="16.33203125" style="67" customWidth="1"/>
    <col min="7943" max="8192" width="9.109375" style="67"/>
    <col min="8193" max="8193" width="5.109375" style="67" customWidth="1"/>
    <col min="8194" max="8194" width="20.5546875" style="67" customWidth="1"/>
    <col min="8195" max="8195" width="10.109375" style="67" customWidth="1"/>
    <col min="8196" max="8196" width="11.33203125" style="67" customWidth="1"/>
    <col min="8197" max="8197" width="12.88671875" style="67" customWidth="1"/>
    <col min="8198" max="8198" width="16.33203125" style="67" customWidth="1"/>
    <col min="8199" max="8448" width="9.109375" style="67"/>
    <col min="8449" max="8449" width="5.109375" style="67" customWidth="1"/>
    <col min="8450" max="8450" width="20.5546875" style="67" customWidth="1"/>
    <col min="8451" max="8451" width="10.109375" style="67" customWidth="1"/>
    <col min="8452" max="8452" width="11.33203125" style="67" customWidth="1"/>
    <col min="8453" max="8453" width="12.88671875" style="67" customWidth="1"/>
    <col min="8454" max="8454" width="16.33203125" style="67" customWidth="1"/>
    <col min="8455" max="8704" width="9.109375" style="67"/>
    <col min="8705" max="8705" width="5.109375" style="67" customWidth="1"/>
    <col min="8706" max="8706" width="20.5546875" style="67" customWidth="1"/>
    <col min="8707" max="8707" width="10.109375" style="67" customWidth="1"/>
    <col min="8708" max="8708" width="11.33203125" style="67" customWidth="1"/>
    <col min="8709" max="8709" width="12.88671875" style="67" customWidth="1"/>
    <col min="8710" max="8710" width="16.33203125" style="67" customWidth="1"/>
    <col min="8711" max="8960" width="9.109375" style="67"/>
    <col min="8961" max="8961" width="5.109375" style="67" customWidth="1"/>
    <col min="8962" max="8962" width="20.5546875" style="67" customWidth="1"/>
    <col min="8963" max="8963" width="10.109375" style="67" customWidth="1"/>
    <col min="8964" max="8964" width="11.33203125" style="67" customWidth="1"/>
    <col min="8965" max="8965" width="12.88671875" style="67" customWidth="1"/>
    <col min="8966" max="8966" width="16.33203125" style="67" customWidth="1"/>
    <col min="8967" max="9216" width="9.109375" style="67"/>
    <col min="9217" max="9217" width="5.109375" style="67" customWidth="1"/>
    <col min="9218" max="9218" width="20.5546875" style="67" customWidth="1"/>
    <col min="9219" max="9219" width="10.109375" style="67" customWidth="1"/>
    <col min="9220" max="9220" width="11.33203125" style="67" customWidth="1"/>
    <col min="9221" max="9221" width="12.88671875" style="67" customWidth="1"/>
    <col min="9222" max="9222" width="16.33203125" style="67" customWidth="1"/>
    <col min="9223" max="9472" width="9.109375" style="67"/>
    <col min="9473" max="9473" width="5.109375" style="67" customWidth="1"/>
    <col min="9474" max="9474" width="20.5546875" style="67" customWidth="1"/>
    <col min="9475" max="9475" width="10.109375" style="67" customWidth="1"/>
    <col min="9476" max="9476" width="11.33203125" style="67" customWidth="1"/>
    <col min="9477" max="9477" width="12.88671875" style="67" customWidth="1"/>
    <col min="9478" max="9478" width="16.33203125" style="67" customWidth="1"/>
    <col min="9479" max="9728" width="9.109375" style="67"/>
    <col min="9729" max="9729" width="5.109375" style="67" customWidth="1"/>
    <col min="9730" max="9730" width="20.5546875" style="67" customWidth="1"/>
    <col min="9731" max="9731" width="10.109375" style="67" customWidth="1"/>
    <col min="9732" max="9732" width="11.33203125" style="67" customWidth="1"/>
    <col min="9733" max="9733" width="12.88671875" style="67" customWidth="1"/>
    <col min="9734" max="9734" width="16.33203125" style="67" customWidth="1"/>
    <col min="9735" max="9984" width="9.109375" style="67"/>
    <col min="9985" max="9985" width="5.109375" style="67" customWidth="1"/>
    <col min="9986" max="9986" width="20.5546875" style="67" customWidth="1"/>
    <col min="9987" max="9987" width="10.109375" style="67" customWidth="1"/>
    <col min="9988" max="9988" width="11.33203125" style="67" customWidth="1"/>
    <col min="9989" max="9989" width="12.88671875" style="67" customWidth="1"/>
    <col min="9990" max="9990" width="16.33203125" style="67" customWidth="1"/>
    <col min="9991" max="10240" width="9.109375" style="67"/>
    <col min="10241" max="10241" width="5.109375" style="67" customWidth="1"/>
    <col min="10242" max="10242" width="20.5546875" style="67" customWidth="1"/>
    <col min="10243" max="10243" width="10.109375" style="67" customWidth="1"/>
    <col min="10244" max="10244" width="11.33203125" style="67" customWidth="1"/>
    <col min="10245" max="10245" width="12.88671875" style="67" customWidth="1"/>
    <col min="10246" max="10246" width="16.33203125" style="67" customWidth="1"/>
    <col min="10247" max="10496" width="9.109375" style="67"/>
    <col min="10497" max="10497" width="5.109375" style="67" customWidth="1"/>
    <col min="10498" max="10498" width="20.5546875" style="67" customWidth="1"/>
    <col min="10499" max="10499" width="10.109375" style="67" customWidth="1"/>
    <col min="10500" max="10500" width="11.33203125" style="67" customWidth="1"/>
    <col min="10501" max="10501" width="12.88671875" style="67" customWidth="1"/>
    <col min="10502" max="10502" width="16.33203125" style="67" customWidth="1"/>
    <col min="10503" max="10752" width="9.109375" style="67"/>
    <col min="10753" max="10753" width="5.109375" style="67" customWidth="1"/>
    <col min="10754" max="10754" width="20.5546875" style="67" customWidth="1"/>
    <col min="10755" max="10755" width="10.109375" style="67" customWidth="1"/>
    <col min="10756" max="10756" width="11.33203125" style="67" customWidth="1"/>
    <col min="10757" max="10757" width="12.88671875" style="67" customWidth="1"/>
    <col min="10758" max="10758" width="16.33203125" style="67" customWidth="1"/>
    <col min="10759" max="11008" width="9.109375" style="67"/>
    <col min="11009" max="11009" width="5.109375" style="67" customWidth="1"/>
    <col min="11010" max="11010" width="20.5546875" style="67" customWidth="1"/>
    <col min="11011" max="11011" width="10.109375" style="67" customWidth="1"/>
    <col min="11012" max="11012" width="11.33203125" style="67" customWidth="1"/>
    <col min="11013" max="11013" width="12.88671875" style="67" customWidth="1"/>
    <col min="11014" max="11014" width="16.33203125" style="67" customWidth="1"/>
    <col min="11015" max="11264" width="9.109375" style="67"/>
    <col min="11265" max="11265" width="5.109375" style="67" customWidth="1"/>
    <col min="11266" max="11266" width="20.5546875" style="67" customWidth="1"/>
    <col min="11267" max="11267" width="10.109375" style="67" customWidth="1"/>
    <col min="11268" max="11268" width="11.33203125" style="67" customWidth="1"/>
    <col min="11269" max="11269" width="12.88671875" style="67" customWidth="1"/>
    <col min="11270" max="11270" width="16.33203125" style="67" customWidth="1"/>
    <col min="11271" max="11520" width="9.109375" style="67"/>
    <col min="11521" max="11521" width="5.109375" style="67" customWidth="1"/>
    <col min="11522" max="11522" width="20.5546875" style="67" customWidth="1"/>
    <col min="11523" max="11523" width="10.109375" style="67" customWidth="1"/>
    <col min="11524" max="11524" width="11.33203125" style="67" customWidth="1"/>
    <col min="11525" max="11525" width="12.88671875" style="67" customWidth="1"/>
    <col min="11526" max="11526" width="16.33203125" style="67" customWidth="1"/>
    <col min="11527" max="11776" width="9.109375" style="67"/>
    <col min="11777" max="11777" width="5.109375" style="67" customWidth="1"/>
    <col min="11778" max="11778" width="20.5546875" style="67" customWidth="1"/>
    <col min="11779" max="11779" width="10.109375" style="67" customWidth="1"/>
    <col min="11780" max="11780" width="11.33203125" style="67" customWidth="1"/>
    <col min="11781" max="11781" width="12.88671875" style="67" customWidth="1"/>
    <col min="11782" max="11782" width="16.33203125" style="67" customWidth="1"/>
    <col min="11783" max="12032" width="9.109375" style="67"/>
    <col min="12033" max="12033" width="5.109375" style="67" customWidth="1"/>
    <col min="12034" max="12034" width="20.5546875" style="67" customWidth="1"/>
    <col min="12035" max="12035" width="10.109375" style="67" customWidth="1"/>
    <col min="12036" max="12036" width="11.33203125" style="67" customWidth="1"/>
    <col min="12037" max="12037" width="12.88671875" style="67" customWidth="1"/>
    <col min="12038" max="12038" width="16.33203125" style="67" customWidth="1"/>
    <col min="12039" max="12288" width="9.109375" style="67"/>
    <col min="12289" max="12289" width="5.109375" style="67" customWidth="1"/>
    <col min="12290" max="12290" width="20.5546875" style="67" customWidth="1"/>
    <col min="12291" max="12291" width="10.109375" style="67" customWidth="1"/>
    <col min="12292" max="12292" width="11.33203125" style="67" customWidth="1"/>
    <col min="12293" max="12293" width="12.88671875" style="67" customWidth="1"/>
    <col min="12294" max="12294" width="16.33203125" style="67" customWidth="1"/>
    <col min="12295" max="12544" width="9.109375" style="67"/>
    <col min="12545" max="12545" width="5.109375" style="67" customWidth="1"/>
    <col min="12546" max="12546" width="20.5546875" style="67" customWidth="1"/>
    <col min="12547" max="12547" width="10.109375" style="67" customWidth="1"/>
    <col min="12548" max="12548" width="11.33203125" style="67" customWidth="1"/>
    <col min="12549" max="12549" width="12.88671875" style="67" customWidth="1"/>
    <col min="12550" max="12550" width="16.33203125" style="67" customWidth="1"/>
    <col min="12551" max="12800" width="9.109375" style="67"/>
    <col min="12801" max="12801" width="5.109375" style="67" customWidth="1"/>
    <col min="12802" max="12802" width="20.5546875" style="67" customWidth="1"/>
    <col min="12803" max="12803" width="10.109375" style="67" customWidth="1"/>
    <col min="12804" max="12804" width="11.33203125" style="67" customWidth="1"/>
    <col min="12805" max="12805" width="12.88671875" style="67" customWidth="1"/>
    <col min="12806" max="12806" width="16.33203125" style="67" customWidth="1"/>
    <col min="12807" max="13056" width="9.109375" style="67"/>
    <col min="13057" max="13057" width="5.109375" style="67" customWidth="1"/>
    <col min="13058" max="13058" width="20.5546875" style="67" customWidth="1"/>
    <col min="13059" max="13059" width="10.109375" style="67" customWidth="1"/>
    <col min="13060" max="13060" width="11.33203125" style="67" customWidth="1"/>
    <col min="13061" max="13061" width="12.88671875" style="67" customWidth="1"/>
    <col min="13062" max="13062" width="16.33203125" style="67" customWidth="1"/>
    <col min="13063" max="13312" width="9.109375" style="67"/>
    <col min="13313" max="13313" width="5.109375" style="67" customWidth="1"/>
    <col min="13314" max="13314" width="20.5546875" style="67" customWidth="1"/>
    <col min="13315" max="13315" width="10.109375" style="67" customWidth="1"/>
    <col min="13316" max="13316" width="11.33203125" style="67" customWidth="1"/>
    <col min="13317" max="13317" width="12.88671875" style="67" customWidth="1"/>
    <col min="13318" max="13318" width="16.33203125" style="67" customWidth="1"/>
    <col min="13319" max="13568" width="9.109375" style="67"/>
    <col min="13569" max="13569" width="5.109375" style="67" customWidth="1"/>
    <col min="13570" max="13570" width="20.5546875" style="67" customWidth="1"/>
    <col min="13571" max="13571" width="10.109375" style="67" customWidth="1"/>
    <col min="13572" max="13572" width="11.33203125" style="67" customWidth="1"/>
    <col min="13573" max="13573" width="12.88671875" style="67" customWidth="1"/>
    <col min="13574" max="13574" width="16.33203125" style="67" customWidth="1"/>
    <col min="13575" max="13824" width="9.109375" style="67"/>
    <col min="13825" max="13825" width="5.109375" style="67" customWidth="1"/>
    <col min="13826" max="13826" width="20.5546875" style="67" customWidth="1"/>
    <col min="13827" max="13827" width="10.109375" style="67" customWidth="1"/>
    <col min="13828" max="13828" width="11.33203125" style="67" customWidth="1"/>
    <col min="13829" max="13829" width="12.88671875" style="67" customWidth="1"/>
    <col min="13830" max="13830" width="16.33203125" style="67" customWidth="1"/>
    <col min="13831" max="14080" width="9.109375" style="67"/>
    <col min="14081" max="14081" width="5.109375" style="67" customWidth="1"/>
    <col min="14082" max="14082" width="20.5546875" style="67" customWidth="1"/>
    <col min="14083" max="14083" width="10.109375" style="67" customWidth="1"/>
    <col min="14084" max="14084" width="11.33203125" style="67" customWidth="1"/>
    <col min="14085" max="14085" width="12.88671875" style="67" customWidth="1"/>
    <col min="14086" max="14086" width="16.33203125" style="67" customWidth="1"/>
    <col min="14087" max="14336" width="9.109375" style="67"/>
    <col min="14337" max="14337" width="5.109375" style="67" customWidth="1"/>
    <col min="14338" max="14338" width="20.5546875" style="67" customWidth="1"/>
    <col min="14339" max="14339" width="10.109375" style="67" customWidth="1"/>
    <col min="14340" max="14340" width="11.33203125" style="67" customWidth="1"/>
    <col min="14341" max="14341" width="12.88671875" style="67" customWidth="1"/>
    <col min="14342" max="14342" width="16.33203125" style="67" customWidth="1"/>
    <col min="14343" max="14592" width="9.109375" style="67"/>
    <col min="14593" max="14593" width="5.109375" style="67" customWidth="1"/>
    <col min="14594" max="14594" width="20.5546875" style="67" customWidth="1"/>
    <col min="14595" max="14595" width="10.109375" style="67" customWidth="1"/>
    <col min="14596" max="14596" width="11.33203125" style="67" customWidth="1"/>
    <col min="14597" max="14597" width="12.88671875" style="67" customWidth="1"/>
    <col min="14598" max="14598" width="16.33203125" style="67" customWidth="1"/>
    <col min="14599" max="14848" width="9.109375" style="67"/>
    <col min="14849" max="14849" width="5.109375" style="67" customWidth="1"/>
    <col min="14850" max="14850" width="20.5546875" style="67" customWidth="1"/>
    <col min="14851" max="14851" width="10.109375" style="67" customWidth="1"/>
    <col min="14852" max="14852" width="11.33203125" style="67" customWidth="1"/>
    <col min="14853" max="14853" width="12.88671875" style="67" customWidth="1"/>
    <col min="14854" max="14854" width="16.33203125" style="67" customWidth="1"/>
    <col min="14855" max="15104" width="9.109375" style="67"/>
    <col min="15105" max="15105" width="5.109375" style="67" customWidth="1"/>
    <col min="15106" max="15106" width="20.5546875" style="67" customWidth="1"/>
    <col min="15107" max="15107" width="10.109375" style="67" customWidth="1"/>
    <col min="15108" max="15108" width="11.33203125" style="67" customWidth="1"/>
    <col min="15109" max="15109" width="12.88671875" style="67" customWidth="1"/>
    <col min="15110" max="15110" width="16.33203125" style="67" customWidth="1"/>
    <col min="15111" max="15360" width="9.109375" style="67"/>
    <col min="15361" max="15361" width="5.109375" style="67" customWidth="1"/>
    <col min="15362" max="15362" width="20.5546875" style="67" customWidth="1"/>
    <col min="15363" max="15363" width="10.109375" style="67" customWidth="1"/>
    <col min="15364" max="15364" width="11.33203125" style="67" customWidth="1"/>
    <col min="15365" max="15365" width="12.88671875" style="67" customWidth="1"/>
    <col min="15366" max="15366" width="16.33203125" style="67" customWidth="1"/>
    <col min="15367" max="15616" width="9.109375" style="67"/>
    <col min="15617" max="15617" width="5.109375" style="67" customWidth="1"/>
    <col min="15618" max="15618" width="20.5546875" style="67" customWidth="1"/>
    <col min="15619" max="15619" width="10.109375" style="67" customWidth="1"/>
    <col min="15620" max="15620" width="11.33203125" style="67" customWidth="1"/>
    <col min="15621" max="15621" width="12.88671875" style="67" customWidth="1"/>
    <col min="15622" max="15622" width="16.33203125" style="67" customWidth="1"/>
    <col min="15623" max="15872" width="9.109375" style="67"/>
    <col min="15873" max="15873" width="5.109375" style="67" customWidth="1"/>
    <col min="15874" max="15874" width="20.5546875" style="67" customWidth="1"/>
    <col min="15875" max="15875" width="10.109375" style="67" customWidth="1"/>
    <col min="15876" max="15876" width="11.33203125" style="67" customWidth="1"/>
    <col min="15877" max="15877" width="12.88671875" style="67" customWidth="1"/>
    <col min="15878" max="15878" width="16.33203125" style="67" customWidth="1"/>
    <col min="15879" max="16128" width="9.109375" style="67"/>
    <col min="16129" max="16129" width="5.109375" style="67" customWidth="1"/>
    <col min="16130" max="16130" width="20.5546875" style="67" customWidth="1"/>
    <col min="16131" max="16131" width="10.109375" style="67" customWidth="1"/>
    <col min="16132" max="16132" width="11.33203125" style="67" customWidth="1"/>
    <col min="16133" max="16133" width="12.88671875" style="67" customWidth="1"/>
    <col min="16134" max="16134" width="16.33203125" style="67" customWidth="1"/>
    <col min="16135" max="16384" width="9.109375" style="67"/>
  </cols>
  <sheetData>
    <row r="1" spans="1:6">
      <c r="F1" s="91" t="s">
        <v>351</v>
      </c>
    </row>
    <row r="2" spans="1:6" ht="39" customHeight="1">
      <c r="A2" s="453" t="s">
        <v>693</v>
      </c>
      <c r="B2" s="453"/>
      <c r="C2" s="453"/>
      <c r="D2" s="453"/>
      <c r="E2" s="453"/>
      <c r="F2" s="453"/>
    </row>
    <row r="3" spans="1:6" ht="25.5" customHeight="1">
      <c r="A3" s="102"/>
      <c r="B3" s="454" t="s">
        <v>145</v>
      </c>
      <c r="C3" s="454"/>
      <c r="D3" s="454"/>
      <c r="E3" s="454"/>
      <c r="F3" s="454"/>
    </row>
    <row r="4" spans="1:6" ht="25.5" customHeight="1">
      <c r="F4" s="157"/>
    </row>
    <row r="5" spans="1:6" ht="25.5" customHeight="1">
      <c r="A5" s="491" t="s">
        <v>264</v>
      </c>
      <c r="B5" s="491"/>
      <c r="C5" s="491"/>
      <c r="D5" s="491"/>
      <c r="E5" s="491"/>
      <c r="F5" s="168"/>
    </row>
    <row r="6" spans="1:6" ht="21" customHeight="1">
      <c r="A6" s="457" t="s">
        <v>182</v>
      </c>
      <c r="B6" s="457" t="s">
        <v>265</v>
      </c>
      <c r="C6" s="482" t="s">
        <v>266</v>
      </c>
      <c r="D6" s="457" t="s">
        <v>267</v>
      </c>
      <c r="E6" s="457" t="s">
        <v>268</v>
      </c>
      <c r="F6" s="457" t="s">
        <v>269</v>
      </c>
    </row>
    <row r="7" spans="1:6" ht="12.75" customHeight="1">
      <c r="A7" s="457"/>
      <c r="B7" s="457"/>
      <c r="C7" s="483"/>
      <c r="D7" s="457"/>
      <c r="E7" s="457"/>
      <c r="F7" s="457"/>
    </row>
    <row r="8" spans="1:6" ht="12.75" customHeight="1">
      <c r="A8" s="69">
        <v>1</v>
      </c>
      <c r="B8" s="69">
        <v>2</v>
      </c>
      <c r="C8" s="103">
        <v>3</v>
      </c>
      <c r="D8" s="69">
        <v>4</v>
      </c>
      <c r="E8" s="69">
        <v>5</v>
      </c>
      <c r="F8" s="103">
        <v>6</v>
      </c>
    </row>
    <row r="9" spans="1:6" ht="15" customHeight="1">
      <c r="A9" s="169"/>
      <c r="B9" s="170"/>
      <c r="C9" s="113"/>
      <c r="D9" s="171"/>
      <c r="E9" s="172"/>
      <c r="F9" s="173"/>
    </row>
    <row r="10" spans="1:6" ht="15" customHeight="1">
      <c r="A10" s="169"/>
      <c r="B10" s="170"/>
      <c r="C10" s="171"/>
      <c r="D10" s="171"/>
      <c r="E10" s="172"/>
      <c r="F10" s="173"/>
    </row>
    <row r="11" spans="1:6" ht="15" customHeight="1">
      <c r="A11" s="487" t="s">
        <v>270</v>
      </c>
      <c r="B11" s="488"/>
      <c r="C11" s="489"/>
      <c r="D11" s="171"/>
      <c r="E11" s="172"/>
      <c r="F11" s="173"/>
    </row>
    <row r="12" spans="1:6" ht="15" customHeight="1">
      <c r="A12" s="108"/>
      <c r="B12" s="108"/>
      <c r="C12" s="97"/>
      <c r="D12" s="171"/>
      <c r="E12" s="172"/>
      <c r="F12" s="173"/>
    </row>
    <row r="13" spans="1:6" ht="15" customHeight="1">
      <c r="A13" s="144"/>
      <c r="B13" s="108"/>
      <c r="C13" s="97"/>
      <c r="D13" s="171"/>
      <c r="E13" s="172"/>
      <c r="F13" s="173"/>
    </row>
    <row r="14" spans="1:6" ht="15" customHeight="1">
      <c r="A14" s="108"/>
      <c r="B14" s="108"/>
      <c r="C14" s="97"/>
      <c r="D14" s="171"/>
      <c r="E14" s="172"/>
      <c r="F14" s="173"/>
    </row>
    <row r="15" spans="1:6" ht="26.25" customHeight="1">
      <c r="A15" s="487" t="s">
        <v>271</v>
      </c>
      <c r="B15" s="488"/>
      <c r="C15" s="489"/>
      <c r="D15" s="171"/>
      <c r="E15" s="172"/>
      <c r="F15" s="173"/>
    </row>
    <row r="16" spans="1:6">
      <c r="A16" s="174"/>
      <c r="B16" s="175" t="s">
        <v>6</v>
      </c>
      <c r="C16" s="176"/>
      <c r="D16" s="176"/>
      <c r="E16" s="177"/>
      <c r="F16" s="178"/>
    </row>
    <row r="17" spans="1:6">
      <c r="A17" s="179"/>
      <c r="B17" s="180"/>
      <c r="C17" s="181"/>
      <c r="D17" s="181"/>
      <c r="E17" s="181"/>
      <c r="F17" s="182"/>
    </row>
    <row r="18" spans="1:6">
      <c r="A18" s="179"/>
      <c r="B18" s="180"/>
      <c r="C18" s="490"/>
      <c r="D18" s="490"/>
      <c r="E18" s="490"/>
      <c r="F18" s="139"/>
    </row>
    <row r="19" spans="1:6">
      <c r="A19" s="179"/>
      <c r="B19" s="180"/>
      <c r="C19" s="140"/>
      <c r="D19" s="140"/>
      <c r="E19" s="140"/>
      <c r="F19" s="139"/>
    </row>
    <row r="20" spans="1:6">
      <c r="B20" s="101" t="s">
        <v>180</v>
      </c>
    </row>
    <row r="22" spans="1:6">
      <c r="B22" s="67" t="s">
        <v>134</v>
      </c>
    </row>
    <row r="24" spans="1:6">
      <c r="B24" s="67" t="s">
        <v>135</v>
      </c>
    </row>
    <row r="25" spans="1:6">
      <c r="A25" s="167"/>
      <c r="B25" s="167"/>
      <c r="C25" s="167"/>
      <c r="D25" s="167"/>
      <c r="E25" s="167"/>
      <c r="F25" s="167"/>
    </row>
  </sheetData>
  <mergeCells count="12">
    <mergeCell ref="A11:C11"/>
    <mergeCell ref="A15:C15"/>
    <mergeCell ref="C18:E18"/>
    <mergeCell ref="A2:F2"/>
    <mergeCell ref="B3:F3"/>
    <mergeCell ref="A5:E5"/>
    <mergeCell ref="A6:A7"/>
    <mergeCell ref="B6:B7"/>
    <mergeCell ref="C6:C7"/>
    <mergeCell ref="D6:D7"/>
    <mergeCell ref="E6:E7"/>
    <mergeCell ref="F6:F7"/>
  </mergeCells>
  <printOptions horizontalCentered="1"/>
  <pageMargins left="0.70866141732283472" right="0" top="0" bottom="0" header="0.31496062992125984" footer="0.31496062992125984"/>
  <pageSetup paperSize="9" orientation="landscape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0"/>
  <sheetViews>
    <sheetView workbookViewId="0">
      <selection activeCell="A3" sqref="A3:F3"/>
    </sheetView>
  </sheetViews>
  <sheetFormatPr defaultRowHeight="13.2"/>
  <cols>
    <col min="1" max="1" width="5.33203125" style="67" customWidth="1"/>
    <col min="2" max="2" width="40.6640625" style="67" customWidth="1"/>
    <col min="3" max="3" width="9.6640625" style="67" customWidth="1"/>
    <col min="4" max="4" width="12.6640625" style="67" customWidth="1"/>
    <col min="5" max="5" width="11.88671875" style="67" customWidth="1"/>
    <col min="6" max="6" width="12.88671875" style="67" customWidth="1"/>
    <col min="7" max="7" width="13.88671875" style="67" customWidth="1"/>
    <col min="8" max="8" width="10" style="67" customWidth="1"/>
    <col min="9" max="256" width="9.109375" style="67"/>
    <col min="257" max="257" width="5.33203125" style="67" customWidth="1"/>
    <col min="258" max="258" width="40.6640625" style="67" customWidth="1"/>
    <col min="259" max="259" width="9.6640625" style="67" customWidth="1"/>
    <col min="260" max="260" width="12.6640625" style="67" customWidth="1"/>
    <col min="261" max="261" width="11.88671875" style="67" customWidth="1"/>
    <col min="262" max="262" width="12.88671875" style="67" customWidth="1"/>
    <col min="263" max="263" width="13.88671875" style="67" customWidth="1"/>
    <col min="264" max="264" width="10" style="67" customWidth="1"/>
    <col min="265" max="512" width="9.109375" style="67"/>
    <col min="513" max="513" width="5.33203125" style="67" customWidth="1"/>
    <col min="514" max="514" width="40.6640625" style="67" customWidth="1"/>
    <col min="515" max="515" width="9.6640625" style="67" customWidth="1"/>
    <col min="516" max="516" width="12.6640625" style="67" customWidth="1"/>
    <col min="517" max="517" width="11.88671875" style="67" customWidth="1"/>
    <col min="518" max="518" width="12.88671875" style="67" customWidth="1"/>
    <col min="519" max="519" width="13.88671875" style="67" customWidth="1"/>
    <col min="520" max="520" width="10" style="67" customWidth="1"/>
    <col min="521" max="768" width="9.109375" style="67"/>
    <col min="769" max="769" width="5.33203125" style="67" customWidth="1"/>
    <col min="770" max="770" width="40.6640625" style="67" customWidth="1"/>
    <col min="771" max="771" width="9.6640625" style="67" customWidth="1"/>
    <col min="772" max="772" width="12.6640625" style="67" customWidth="1"/>
    <col min="773" max="773" width="11.88671875" style="67" customWidth="1"/>
    <col min="774" max="774" width="12.88671875" style="67" customWidth="1"/>
    <col min="775" max="775" width="13.88671875" style="67" customWidth="1"/>
    <col min="776" max="776" width="10" style="67" customWidth="1"/>
    <col min="777" max="1024" width="9.109375" style="67"/>
    <col min="1025" max="1025" width="5.33203125" style="67" customWidth="1"/>
    <col min="1026" max="1026" width="40.6640625" style="67" customWidth="1"/>
    <col min="1027" max="1027" width="9.6640625" style="67" customWidth="1"/>
    <col min="1028" max="1028" width="12.6640625" style="67" customWidth="1"/>
    <col min="1029" max="1029" width="11.88671875" style="67" customWidth="1"/>
    <col min="1030" max="1030" width="12.88671875" style="67" customWidth="1"/>
    <col min="1031" max="1031" width="13.88671875" style="67" customWidth="1"/>
    <col min="1032" max="1032" width="10" style="67" customWidth="1"/>
    <col min="1033" max="1280" width="9.109375" style="67"/>
    <col min="1281" max="1281" width="5.33203125" style="67" customWidth="1"/>
    <col min="1282" max="1282" width="40.6640625" style="67" customWidth="1"/>
    <col min="1283" max="1283" width="9.6640625" style="67" customWidth="1"/>
    <col min="1284" max="1284" width="12.6640625" style="67" customWidth="1"/>
    <col min="1285" max="1285" width="11.88671875" style="67" customWidth="1"/>
    <col min="1286" max="1286" width="12.88671875" style="67" customWidth="1"/>
    <col min="1287" max="1287" width="13.88671875" style="67" customWidth="1"/>
    <col min="1288" max="1288" width="10" style="67" customWidth="1"/>
    <col min="1289" max="1536" width="9.109375" style="67"/>
    <col min="1537" max="1537" width="5.33203125" style="67" customWidth="1"/>
    <col min="1538" max="1538" width="40.6640625" style="67" customWidth="1"/>
    <col min="1539" max="1539" width="9.6640625" style="67" customWidth="1"/>
    <col min="1540" max="1540" width="12.6640625" style="67" customWidth="1"/>
    <col min="1541" max="1541" width="11.88671875" style="67" customWidth="1"/>
    <col min="1542" max="1542" width="12.88671875" style="67" customWidth="1"/>
    <col min="1543" max="1543" width="13.88671875" style="67" customWidth="1"/>
    <col min="1544" max="1544" width="10" style="67" customWidth="1"/>
    <col min="1545" max="1792" width="9.109375" style="67"/>
    <col min="1793" max="1793" width="5.33203125" style="67" customWidth="1"/>
    <col min="1794" max="1794" width="40.6640625" style="67" customWidth="1"/>
    <col min="1795" max="1795" width="9.6640625" style="67" customWidth="1"/>
    <col min="1796" max="1796" width="12.6640625" style="67" customWidth="1"/>
    <col min="1797" max="1797" width="11.88671875" style="67" customWidth="1"/>
    <col min="1798" max="1798" width="12.88671875" style="67" customWidth="1"/>
    <col min="1799" max="1799" width="13.88671875" style="67" customWidth="1"/>
    <col min="1800" max="1800" width="10" style="67" customWidth="1"/>
    <col min="1801" max="2048" width="9.109375" style="67"/>
    <col min="2049" max="2049" width="5.33203125" style="67" customWidth="1"/>
    <col min="2050" max="2050" width="40.6640625" style="67" customWidth="1"/>
    <col min="2051" max="2051" width="9.6640625" style="67" customWidth="1"/>
    <col min="2052" max="2052" width="12.6640625" style="67" customWidth="1"/>
    <col min="2053" max="2053" width="11.88671875" style="67" customWidth="1"/>
    <col min="2054" max="2054" width="12.88671875" style="67" customWidth="1"/>
    <col min="2055" max="2055" width="13.88671875" style="67" customWidth="1"/>
    <col min="2056" max="2056" width="10" style="67" customWidth="1"/>
    <col min="2057" max="2304" width="9.109375" style="67"/>
    <col min="2305" max="2305" width="5.33203125" style="67" customWidth="1"/>
    <col min="2306" max="2306" width="40.6640625" style="67" customWidth="1"/>
    <col min="2307" max="2307" width="9.6640625" style="67" customWidth="1"/>
    <col min="2308" max="2308" width="12.6640625" style="67" customWidth="1"/>
    <col min="2309" max="2309" width="11.88671875" style="67" customWidth="1"/>
    <col min="2310" max="2310" width="12.88671875" style="67" customWidth="1"/>
    <col min="2311" max="2311" width="13.88671875" style="67" customWidth="1"/>
    <col min="2312" max="2312" width="10" style="67" customWidth="1"/>
    <col min="2313" max="2560" width="9.109375" style="67"/>
    <col min="2561" max="2561" width="5.33203125" style="67" customWidth="1"/>
    <col min="2562" max="2562" width="40.6640625" style="67" customWidth="1"/>
    <col min="2563" max="2563" width="9.6640625" style="67" customWidth="1"/>
    <col min="2564" max="2564" width="12.6640625" style="67" customWidth="1"/>
    <col min="2565" max="2565" width="11.88671875" style="67" customWidth="1"/>
    <col min="2566" max="2566" width="12.88671875" style="67" customWidth="1"/>
    <col min="2567" max="2567" width="13.88671875" style="67" customWidth="1"/>
    <col min="2568" max="2568" width="10" style="67" customWidth="1"/>
    <col min="2569" max="2816" width="9.109375" style="67"/>
    <col min="2817" max="2817" width="5.33203125" style="67" customWidth="1"/>
    <col min="2818" max="2818" width="40.6640625" style="67" customWidth="1"/>
    <col min="2819" max="2819" width="9.6640625" style="67" customWidth="1"/>
    <col min="2820" max="2820" width="12.6640625" style="67" customWidth="1"/>
    <col min="2821" max="2821" width="11.88671875" style="67" customWidth="1"/>
    <col min="2822" max="2822" width="12.88671875" style="67" customWidth="1"/>
    <col min="2823" max="2823" width="13.88671875" style="67" customWidth="1"/>
    <col min="2824" max="2824" width="10" style="67" customWidth="1"/>
    <col min="2825" max="3072" width="9.109375" style="67"/>
    <col min="3073" max="3073" width="5.33203125" style="67" customWidth="1"/>
    <col min="3074" max="3074" width="40.6640625" style="67" customWidth="1"/>
    <col min="3075" max="3075" width="9.6640625" style="67" customWidth="1"/>
    <col min="3076" max="3076" width="12.6640625" style="67" customWidth="1"/>
    <col min="3077" max="3077" width="11.88671875" style="67" customWidth="1"/>
    <col min="3078" max="3078" width="12.88671875" style="67" customWidth="1"/>
    <col min="3079" max="3079" width="13.88671875" style="67" customWidth="1"/>
    <col min="3080" max="3080" width="10" style="67" customWidth="1"/>
    <col min="3081" max="3328" width="9.109375" style="67"/>
    <col min="3329" max="3329" width="5.33203125" style="67" customWidth="1"/>
    <col min="3330" max="3330" width="40.6640625" style="67" customWidth="1"/>
    <col min="3331" max="3331" width="9.6640625" style="67" customWidth="1"/>
    <col min="3332" max="3332" width="12.6640625" style="67" customWidth="1"/>
    <col min="3333" max="3333" width="11.88671875" style="67" customWidth="1"/>
    <col min="3334" max="3334" width="12.88671875" style="67" customWidth="1"/>
    <col min="3335" max="3335" width="13.88671875" style="67" customWidth="1"/>
    <col min="3336" max="3336" width="10" style="67" customWidth="1"/>
    <col min="3337" max="3584" width="9.109375" style="67"/>
    <col min="3585" max="3585" width="5.33203125" style="67" customWidth="1"/>
    <col min="3586" max="3586" width="40.6640625" style="67" customWidth="1"/>
    <col min="3587" max="3587" width="9.6640625" style="67" customWidth="1"/>
    <col min="3588" max="3588" width="12.6640625" style="67" customWidth="1"/>
    <col min="3589" max="3589" width="11.88671875" style="67" customWidth="1"/>
    <col min="3590" max="3590" width="12.88671875" style="67" customWidth="1"/>
    <col min="3591" max="3591" width="13.88671875" style="67" customWidth="1"/>
    <col min="3592" max="3592" width="10" style="67" customWidth="1"/>
    <col min="3593" max="3840" width="9.109375" style="67"/>
    <col min="3841" max="3841" width="5.33203125" style="67" customWidth="1"/>
    <col min="3842" max="3842" width="40.6640625" style="67" customWidth="1"/>
    <col min="3843" max="3843" width="9.6640625" style="67" customWidth="1"/>
    <col min="3844" max="3844" width="12.6640625" style="67" customWidth="1"/>
    <col min="3845" max="3845" width="11.88671875" style="67" customWidth="1"/>
    <col min="3846" max="3846" width="12.88671875" style="67" customWidth="1"/>
    <col min="3847" max="3847" width="13.88671875" style="67" customWidth="1"/>
    <col min="3848" max="3848" width="10" style="67" customWidth="1"/>
    <col min="3849" max="4096" width="9.109375" style="67"/>
    <col min="4097" max="4097" width="5.33203125" style="67" customWidth="1"/>
    <col min="4098" max="4098" width="40.6640625" style="67" customWidth="1"/>
    <col min="4099" max="4099" width="9.6640625" style="67" customWidth="1"/>
    <col min="4100" max="4100" width="12.6640625" style="67" customWidth="1"/>
    <col min="4101" max="4101" width="11.88671875" style="67" customWidth="1"/>
    <col min="4102" max="4102" width="12.88671875" style="67" customWidth="1"/>
    <col min="4103" max="4103" width="13.88671875" style="67" customWidth="1"/>
    <col min="4104" max="4104" width="10" style="67" customWidth="1"/>
    <col min="4105" max="4352" width="9.109375" style="67"/>
    <col min="4353" max="4353" width="5.33203125" style="67" customWidth="1"/>
    <col min="4354" max="4354" width="40.6640625" style="67" customWidth="1"/>
    <col min="4355" max="4355" width="9.6640625" style="67" customWidth="1"/>
    <col min="4356" max="4356" width="12.6640625" style="67" customWidth="1"/>
    <col min="4357" max="4357" width="11.88671875" style="67" customWidth="1"/>
    <col min="4358" max="4358" width="12.88671875" style="67" customWidth="1"/>
    <col min="4359" max="4359" width="13.88671875" style="67" customWidth="1"/>
    <col min="4360" max="4360" width="10" style="67" customWidth="1"/>
    <col min="4361" max="4608" width="9.109375" style="67"/>
    <col min="4609" max="4609" width="5.33203125" style="67" customWidth="1"/>
    <col min="4610" max="4610" width="40.6640625" style="67" customWidth="1"/>
    <col min="4611" max="4611" width="9.6640625" style="67" customWidth="1"/>
    <col min="4612" max="4612" width="12.6640625" style="67" customWidth="1"/>
    <col min="4613" max="4613" width="11.88671875" style="67" customWidth="1"/>
    <col min="4614" max="4614" width="12.88671875" style="67" customWidth="1"/>
    <col min="4615" max="4615" width="13.88671875" style="67" customWidth="1"/>
    <col min="4616" max="4616" width="10" style="67" customWidth="1"/>
    <col min="4617" max="4864" width="9.109375" style="67"/>
    <col min="4865" max="4865" width="5.33203125" style="67" customWidth="1"/>
    <col min="4866" max="4866" width="40.6640625" style="67" customWidth="1"/>
    <col min="4867" max="4867" width="9.6640625" style="67" customWidth="1"/>
    <col min="4868" max="4868" width="12.6640625" style="67" customWidth="1"/>
    <col min="4869" max="4869" width="11.88671875" style="67" customWidth="1"/>
    <col min="4870" max="4870" width="12.88671875" style="67" customWidth="1"/>
    <col min="4871" max="4871" width="13.88671875" style="67" customWidth="1"/>
    <col min="4872" max="4872" width="10" style="67" customWidth="1"/>
    <col min="4873" max="5120" width="9.109375" style="67"/>
    <col min="5121" max="5121" width="5.33203125" style="67" customWidth="1"/>
    <col min="5122" max="5122" width="40.6640625" style="67" customWidth="1"/>
    <col min="5123" max="5123" width="9.6640625" style="67" customWidth="1"/>
    <col min="5124" max="5124" width="12.6640625" style="67" customWidth="1"/>
    <col min="5125" max="5125" width="11.88671875" style="67" customWidth="1"/>
    <col min="5126" max="5126" width="12.88671875" style="67" customWidth="1"/>
    <col min="5127" max="5127" width="13.88671875" style="67" customWidth="1"/>
    <col min="5128" max="5128" width="10" style="67" customWidth="1"/>
    <col min="5129" max="5376" width="9.109375" style="67"/>
    <col min="5377" max="5377" width="5.33203125" style="67" customWidth="1"/>
    <col min="5378" max="5378" width="40.6640625" style="67" customWidth="1"/>
    <col min="5379" max="5379" width="9.6640625" style="67" customWidth="1"/>
    <col min="5380" max="5380" width="12.6640625" style="67" customWidth="1"/>
    <col min="5381" max="5381" width="11.88671875" style="67" customWidth="1"/>
    <col min="5382" max="5382" width="12.88671875" style="67" customWidth="1"/>
    <col min="5383" max="5383" width="13.88671875" style="67" customWidth="1"/>
    <col min="5384" max="5384" width="10" style="67" customWidth="1"/>
    <col min="5385" max="5632" width="9.109375" style="67"/>
    <col min="5633" max="5633" width="5.33203125" style="67" customWidth="1"/>
    <col min="5634" max="5634" width="40.6640625" style="67" customWidth="1"/>
    <col min="5635" max="5635" width="9.6640625" style="67" customWidth="1"/>
    <col min="5636" max="5636" width="12.6640625" style="67" customWidth="1"/>
    <col min="5637" max="5637" width="11.88671875" style="67" customWidth="1"/>
    <col min="5638" max="5638" width="12.88671875" style="67" customWidth="1"/>
    <col min="5639" max="5639" width="13.88671875" style="67" customWidth="1"/>
    <col min="5640" max="5640" width="10" style="67" customWidth="1"/>
    <col min="5641" max="5888" width="9.109375" style="67"/>
    <col min="5889" max="5889" width="5.33203125" style="67" customWidth="1"/>
    <col min="5890" max="5890" width="40.6640625" style="67" customWidth="1"/>
    <col min="5891" max="5891" width="9.6640625" style="67" customWidth="1"/>
    <col min="5892" max="5892" width="12.6640625" style="67" customWidth="1"/>
    <col min="5893" max="5893" width="11.88671875" style="67" customWidth="1"/>
    <col min="5894" max="5894" width="12.88671875" style="67" customWidth="1"/>
    <col min="5895" max="5895" width="13.88671875" style="67" customWidth="1"/>
    <col min="5896" max="5896" width="10" style="67" customWidth="1"/>
    <col min="5897" max="6144" width="9.109375" style="67"/>
    <col min="6145" max="6145" width="5.33203125" style="67" customWidth="1"/>
    <col min="6146" max="6146" width="40.6640625" style="67" customWidth="1"/>
    <col min="6147" max="6147" width="9.6640625" style="67" customWidth="1"/>
    <col min="6148" max="6148" width="12.6640625" style="67" customWidth="1"/>
    <col min="6149" max="6149" width="11.88671875" style="67" customWidth="1"/>
    <col min="6150" max="6150" width="12.88671875" style="67" customWidth="1"/>
    <col min="6151" max="6151" width="13.88671875" style="67" customWidth="1"/>
    <col min="6152" max="6152" width="10" style="67" customWidth="1"/>
    <col min="6153" max="6400" width="9.109375" style="67"/>
    <col min="6401" max="6401" width="5.33203125" style="67" customWidth="1"/>
    <col min="6402" max="6402" width="40.6640625" style="67" customWidth="1"/>
    <col min="6403" max="6403" width="9.6640625" style="67" customWidth="1"/>
    <col min="6404" max="6404" width="12.6640625" style="67" customWidth="1"/>
    <col min="6405" max="6405" width="11.88671875" style="67" customWidth="1"/>
    <col min="6406" max="6406" width="12.88671875" style="67" customWidth="1"/>
    <col min="6407" max="6407" width="13.88671875" style="67" customWidth="1"/>
    <col min="6408" max="6408" width="10" style="67" customWidth="1"/>
    <col min="6409" max="6656" width="9.109375" style="67"/>
    <col min="6657" max="6657" width="5.33203125" style="67" customWidth="1"/>
    <col min="6658" max="6658" width="40.6640625" style="67" customWidth="1"/>
    <col min="6659" max="6659" width="9.6640625" style="67" customWidth="1"/>
    <col min="6660" max="6660" width="12.6640625" style="67" customWidth="1"/>
    <col min="6661" max="6661" width="11.88671875" style="67" customWidth="1"/>
    <col min="6662" max="6662" width="12.88671875" style="67" customWidth="1"/>
    <col min="6663" max="6663" width="13.88671875" style="67" customWidth="1"/>
    <col min="6664" max="6664" width="10" style="67" customWidth="1"/>
    <col min="6665" max="6912" width="9.109375" style="67"/>
    <col min="6913" max="6913" width="5.33203125" style="67" customWidth="1"/>
    <col min="6914" max="6914" width="40.6640625" style="67" customWidth="1"/>
    <col min="6915" max="6915" width="9.6640625" style="67" customWidth="1"/>
    <col min="6916" max="6916" width="12.6640625" style="67" customWidth="1"/>
    <col min="6917" max="6917" width="11.88671875" style="67" customWidth="1"/>
    <col min="6918" max="6918" width="12.88671875" style="67" customWidth="1"/>
    <col min="6919" max="6919" width="13.88671875" style="67" customWidth="1"/>
    <col min="6920" max="6920" width="10" style="67" customWidth="1"/>
    <col min="6921" max="7168" width="9.109375" style="67"/>
    <col min="7169" max="7169" width="5.33203125" style="67" customWidth="1"/>
    <col min="7170" max="7170" width="40.6640625" style="67" customWidth="1"/>
    <col min="7171" max="7171" width="9.6640625" style="67" customWidth="1"/>
    <col min="7172" max="7172" width="12.6640625" style="67" customWidth="1"/>
    <col min="7173" max="7173" width="11.88671875" style="67" customWidth="1"/>
    <col min="7174" max="7174" width="12.88671875" style="67" customWidth="1"/>
    <col min="7175" max="7175" width="13.88671875" style="67" customWidth="1"/>
    <col min="7176" max="7176" width="10" style="67" customWidth="1"/>
    <col min="7177" max="7424" width="9.109375" style="67"/>
    <col min="7425" max="7425" width="5.33203125" style="67" customWidth="1"/>
    <col min="7426" max="7426" width="40.6640625" style="67" customWidth="1"/>
    <col min="7427" max="7427" width="9.6640625" style="67" customWidth="1"/>
    <col min="7428" max="7428" width="12.6640625" style="67" customWidth="1"/>
    <col min="7429" max="7429" width="11.88671875" style="67" customWidth="1"/>
    <col min="7430" max="7430" width="12.88671875" style="67" customWidth="1"/>
    <col min="7431" max="7431" width="13.88671875" style="67" customWidth="1"/>
    <col min="7432" max="7432" width="10" style="67" customWidth="1"/>
    <col min="7433" max="7680" width="9.109375" style="67"/>
    <col min="7681" max="7681" width="5.33203125" style="67" customWidth="1"/>
    <col min="7682" max="7682" width="40.6640625" style="67" customWidth="1"/>
    <col min="7683" max="7683" width="9.6640625" style="67" customWidth="1"/>
    <col min="7684" max="7684" width="12.6640625" style="67" customWidth="1"/>
    <col min="7685" max="7685" width="11.88671875" style="67" customWidth="1"/>
    <col min="7686" max="7686" width="12.88671875" style="67" customWidth="1"/>
    <col min="7687" max="7687" width="13.88671875" style="67" customWidth="1"/>
    <col min="7688" max="7688" width="10" style="67" customWidth="1"/>
    <col min="7689" max="7936" width="9.109375" style="67"/>
    <col min="7937" max="7937" width="5.33203125" style="67" customWidth="1"/>
    <col min="7938" max="7938" width="40.6640625" style="67" customWidth="1"/>
    <col min="7939" max="7939" width="9.6640625" style="67" customWidth="1"/>
    <col min="7940" max="7940" width="12.6640625" style="67" customWidth="1"/>
    <col min="7941" max="7941" width="11.88671875" style="67" customWidth="1"/>
    <col min="7942" max="7942" width="12.88671875" style="67" customWidth="1"/>
    <col min="7943" max="7943" width="13.88671875" style="67" customWidth="1"/>
    <col min="7944" max="7944" width="10" style="67" customWidth="1"/>
    <col min="7945" max="8192" width="9.109375" style="67"/>
    <col min="8193" max="8193" width="5.33203125" style="67" customWidth="1"/>
    <col min="8194" max="8194" width="40.6640625" style="67" customWidth="1"/>
    <col min="8195" max="8195" width="9.6640625" style="67" customWidth="1"/>
    <col min="8196" max="8196" width="12.6640625" style="67" customWidth="1"/>
    <col min="8197" max="8197" width="11.88671875" style="67" customWidth="1"/>
    <col min="8198" max="8198" width="12.88671875" style="67" customWidth="1"/>
    <col min="8199" max="8199" width="13.88671875" style="67" customWidth="1"/>
    <col min="8200" max="8200" width="10" style="67" customWidth="1"/>
    <col min="8201" max="8448" width="9.109375" style="67"/>
    <col min="8449" max="8449" width="5.33203125" style="67" customWidth="1"/>
    <col min="8450" max="8450" width="40.6640625" style="67" customWidth="1"/>
    <col min="8451" max="8451" width="9.6640625" style="67" customWidth="1"/>
    <col min="8452" max="8452" width="12.6640625" style="67" customWidth="1"/>
    <col min="8453" max="8453" width="11.88671875" style="67" customWidth="1"/>
    <col min="8454" max="8454" width="12.88671875" style="67" customWidth="1"/>
    <col min="8455" max="8455" width="13.88671875" style="67" customWidth="1"/>
    <col min="8456" max="8456" width="10" style="67" customWidth="1"/>
    <col min="8457" max="8704" width="9.109375" style="67"/>
    <col min="8705" max="8705" width="5.33203125" style="67" customWidth="1"/>
    <col min="8706" max="8706" width="40.6640625" style="67" customWidth="1"/>
    <col min="8707" max="8707" width="9.6640625" style="67" customWidth="1"/>
    <col min="8708" max="8708" width="12.6640625" style="67" customWidth="1"/>
    <col min="8709" max="8709" width="11.88671875" style="67" customWidth="1"/>
    <col min="8710" max="8710" width="12.88671875" style="67" customWidth="1"/>
    <col min="8711" max="8711" width="13.88671875" style="67" customWidth="1"/>
    <col min="8712" max="8712" width="10" style="67" customWidth="1"/>
    <col min="8713" max="8960" width="9.109375" style="67"/>
    <col min="8961" max="8961" width="5.33203125" style="67" customWidth="1"/>
    <col min="8962" max="8962" width="40.6640625" style="67" customWidth="1"/>
    <col min="8963" max="8963" width="9.6640625" style="67" customWidth="1"/>
    <col min="8964" max="8964" width="12.6640625" style="67" customWidth="1"/>
    <col min="8965" max="8965" width="11.88671875" style="67" customWidth="1"/>
    <col min="8966" max="8966" width="12.88671875" style="67" customWidth="1"/>
    <col min="8967" max="8967" width="13.88671875" style="67" customWidth="1"/>
    <col min="8968" max="8968" width="10" style="67" customWidth="1"/>
    <col min="8969" max="9216" width="9.109375" style="67"/>
    <col min="9217" max="9217" width="5.33203125" style="67" customWidth="1"/>
    <col min="9218" max="9218" width="40.6640625" style="67" customWidth="1"/>
    <col min="9219" max="9219" width="9.6640625" style="67" customWidth="1"/>
    <col min="9220" max="9220" width="12.6640625" style="67" customWidth="1"/>
    <col min="9221" max="9221" width="11.88671875" style="67" customWidth="1"/>
    <col min="9222" max="9222" width="12.88671875" style="67" customWidth="1"/>
    <col min="9223" max="9223" width="13.88671875" style="67" customWidth="1"/>
    <col min="9224" max="9224" width="10" style="67" customWidth="1"/>
    <col min="9225" max="9472" width="9.109375" style="67"/>
    <col min="9473" max="9473" width="5.33203125" style="67" customWidth="1"/>
    <col min="9474" max="9474" width="40.6640625" style="67" customWidth="1"/>
    <col min="9475" max="9475" width="9.6640625" style="67" customWidth="1"/>
    <col min="9476" max="9476" width="12.6640625" style="67" customWidth="1"/>
    <col min="9477" max="9477" width="11.88671875" style="67" customWidth="1"/>
    <col min="9478" max="9478" width="12.88671875" style="67" customWidth="1"/>
    <col min="9479" max="9479" width="13.88671875" style="67" customWidth="1"/>
    <col min="9480" max="9480" width="10" style="67" customWidth="1"/>
    <col min="9481" max="9728" width="9.109375" style="67"/>
    <col min="9729" max="9729" width="5.33203125" style="67" customWidth="1"/>
    <col min="9730" max="9730" width="40.6640625" style="67" customWidth="1"/>
    <col min="9731" max="9731" width="9.6640625" style="67" customWidth="1"/>
    <col min="9732" max="9732" width="12.6640625" style="67" customWidth="1"/>
    <col min="9733" max="9733" width="11.88671875" style="67" customWidth="1"/>
    <col min="9734" max="9734" width="12.88671875" style="67" customWidth="1"/>
    <col min="9735" max="9735" width="13.88671875" style="67" customWidth="1"/>
    <col min="9736" max="9736" width="10" style="67" customWidth="1"/>
    <col min="9737" max="9984" width="9.109375" style="67"/>
    <col min="9985" max="9985" width="5.33203125" style="67" customWidth="1"/>
    <col min="9986" max="9986" width="40.6640625" style="67" customWidth="1"/>
    <col min="9987" max="9987" width="9.6640625" style="67" customWidth="1"/>
    <col min="9988" max="9988" width="12.6640625" style="67" customWidth="1"/>
    <col min="9989" max="9989" width="11.88671875" style="67" customWidth="1"/>
    <col min="9990" max="9990" width="12.88671875" style="67" customWidth="1"/>
    <col min="9991" max="9991" width="13.88671875" style="67" customWidth="1"/>
    <col min="9992" max="9992" width="10" style="67" customWidth="1"/>
    <col min="9993" max="10240" width="9.109375" style="67"/>
    <col min="10241" max="10241" width="5.33203125" style="67" customWidth="1"/>
    <col min="10242" max="10242" width="40.6640625" style="67" customWidth="1"/>
    <col min="10243" max="10243" width="9.6640625" style="67" customWidth="1"/>
    <col min="10244" max="10244" width="12.6640625" style="67" customWidth="1"/>
    <col min="10245" max="10245" width="11.88671875" style="67" customWidth="1"/>
    <col min="10246" max="10246" width="12.88671875" style="67" customWidth="1"/>
    <col min="10247" max="10247" width="13.88671875" style="67" customWidth="1"/>
    <col min="10248" max="10248" width="10" style="67" customWidth="1"/>
    <col min="10249" max="10496" width="9.109375" style="67"/>
    <col min="10497" max="10497" width="5.33203125" style="67" customWidth="1"/>
    <col min="10498" max="10498" width="40.6640625" style="67" customWidth="1"/>
    <col min="10499" max="10499" width="9.6640625" style="67" customWidth="1"/>
    <col min="10500" max="10500" width="12.6640625" style="67" customWidth="1"/>
    <col min="10501" max="10501" width="11.88671875" style="67" customWidth="1"/>
    <col min="10502" max="10502" width="12.88671875" style="67" customWidth="1"/>
    <col min="10503" max="10503" width="13.88671875" style="67" customWidth="1"/>
    <col min="10504" max="10504" width="10" style="67" customWidth="1"/>
    <col min="10505" max="10752" width="9.109375" style="67"/>
    <col min="10753" max="10753" width="5.33203125" style="67" customWidth="1"/>
    <col min="10754" max="10754" width="40.6640625" style="67" customWidth="1"/>
    <col min="10755" max="10755" width="9.6640625" style="67" customWidth="1"/>
    <col min="10756" max="10756" width="12.6640625" style="67" customWidth="1"/>
    <col min="10757" max="10757" width="11.88671875" style="67" customWidth="1"/>
    <col min="10758" max="10758" width="12.88671875" style="67" customWidth="1"/>
    <col min="10759" max="10759" width="13.88671875" style="67" customWidth="1"/>
    <col min="10760" max="10760" width="10" style="67" customWidth="1"/>
    <col min="10761" max="11008" width="9.109375" style="67"/>
    <col min="11009" max="11009" width="5.33203125" style="67" customWidth="1"/>
    <col min="11010" max="11010" width="40.6640625" style="67" customWidth="1"/>
    <col min="11011" max="11011" width="9.6640625" style="67" customWidth="1"/>
    <col min="11012" max="11012" width="12.6640625" style="67" customWidth="1"/>
    <col min="11013" max="11013" width="11.88671875" style="67" customWidth="1"/>
    <col min="11014" max="11014" width="12.88671875" style="67" customWidth="1"/>
    <col min="11015" max="11015" width="13.88671875" style="67" customWidth="1"/>
    <col min="11016" max="11016" width="10" style="67" customWidth="1"/>
    <col min="11017" max="11264" width="9.109375" style="67"/>
    <col min="11265" max="11265" width="5.33203125" style="67" customWidth="1"/>
    <col min="11266" max="11266" width="40.6640625" style="67" customWidth="1"/>
    <col min="11267" max="11267" width="9.6640625" style="67" customWidth="1"/>
    <col min="11268" max="11268" width="12.6640625" style="67" customWidth="1"/>
    <col min="11269" max="11269" width="11.88671875" style="67" customWidth="1"/>
    <col min="11270" max="11270" width="12.88671875" style="67" customWidth="1"/>
    <col min="11271" max="11271" width="13.88671875" style="67" customWidth="1"/>
    <col min="11272" max="11272" width="10" style="67" customWidth="1"/>
    <col min="11273" max="11520" width="9.109375" style="67"/>
    <col min="11521" max="11521" width="5.33203125" style="67" customWidth="1"/>
    <col min="11522" max="11522" width="40.6640625" style="67" customWidth="1"/>
    <col min="11523" max="11523" width="9.6640625" style="67" customWidth="1"/>
    <col min="11524" max="11524" width="12.6640625" style="67" customWidth="1"/>
    <col min="11525" max="11525" width="11.88671875" style="67" customWidth="1"/>
    <col min="11526" max="11526" width="12.88671875" style="67" customWidth="1"/>
    <col min="11527" max="11527" width="13.88671875" style="67" customWidth="1"/>
    <col min="11528" max="11528" width="10" style="67" customWidth="1"/>
    <col min="11529" max="11776" width="9.109375" style="67"/>
    <col min="11777" max="11777" width="5.33203125" style="67" customWidth="1"/>
    <col min="11778" max="11778" width="40.6640625" style="67" customWidth="1"/>
    <col min="11779" max="11779" width="9.6640625" style="67" customWidth="1"/>
    <col min="11780" max="11780" width="12.6640625" style="67" customWidth="1"/>
    <col min="11781" max="11781" width="11.88671875" style="67" customWidth="1"/>
    <col min="11782" max="11782" width="12.88671875" style="67" customWidth="1"/>
    <col min="11783" max="11783" width="13.88671875" style="67" customWidth="1"/>
    <col min="11784" max="11784" width="10" style="67" customWidth="1"/>
    <col min="11785" max="12032" width="9.109375" style="67"/>
    <col min="12033" max="12033" width="5.33203125" style="67" customWidth="1"/>
    <col min="12034" max="12034" width="40.6640625" style="67" customWidth="1"/>
    <col min="12035" max="12035" width="9.6640625" style="67" customWidth="1"/>
    <col min="12036" max="12036" width="12.6640625" style="67" customWidth="1"/>
    <col min="12037" max="12037" width="11.88671875" style="67" customWidth="1"/>
    <col min="12038" max="12038" width="12.88671875" style="67" customWidth="1"/>
    <col min="12039" max="12039" width="13.88671875" style="67" customWidth="1"/>
    <col min="12040" max="12040" width="10" style="67" customWidth="1"/>
    <col min="12041" max="12288" width="9.109375" style="67"/>
    <col min="12289" max="12289" width="5.33203125" style="67" customWidth="1"/>
    <col min="12290" max="12290" width="40.6640625" style="67" customWidth="1"/>
    <col min="12291" max="12291" width="9.6640625" style="67" customWidth="1"/>
    <col min="12292" max="12292" width="12.6640625" style="67" customWidth="1"/>
    <col min="12293" max="12293" width="11.88671875" style="67" customWidth="1"/>
    <col min="12294" max="12294" width="12.88671875" style="67" customWidth="1"/>
    <col min="12295" max="12295" width="13.88671875" style="67" customWidth="1"/>
    <col min="12296" max="12296" width="10" style="67" customWidth="1"/>
    <col min="12297" max="12544" width="9.109375" style="67"/>
    <col min="12545" max="12545" width="5.33203125" style="67" customWidth="1"/>
    <col min="12546" max="12546" width="40.6640625" style="67" customWidth="1"/>
    <col min="12547" max="12547" width="9.6640625" style="67" customWidth="1"/>
    <col min="12548" max="12548" width="12.6640625" style="67" customWidth="1"/>
    <col min="12549" max="12549" width="11.88671875" style="67" customWidth="1"/>
    <col min="12550" max="12550" width="12.88671875" style="67" customWidth="1"/>
    <col min="12551" max="12551" width="13.88671875" style="67" customWidth="1"/>
    <col min="12552" max="12552" width="10" style="67" customWidth="1"/>
    <col min="12553" max="12800" width="9.109375" style="67"/>
    <col min="12801" max="12801" width="5.33203125" style="67" customWidth="1"/>
    <col min="12802" max="12802" width="40.6640625" style="67" customWidth="1"/>
    <col min="12803" max="12803" width="9.6640625" style="67" customWidth="1"/>
    <col min="12804" max="12804" width="12.6640625" style="67" customWidth="1"/>
    <col min="12805" max="12805" width="11.88671875" style="67" customWidth="1"/>
    <col min="12806" max="12806" width="12.88671875" style="67" customWidth="1"/>
    <col min="12807" max="12807" width="13.88671875" style="67" customWidth="1"/>
    <col min="12808" max="12808" width="10" style="67" customWidth="1"/>
    <col min="12809" max="13056" width="9.109375" style="67"/>
    <col min="13057" max="13057" width="5.33203125" style="67" customWidth="1"/>
    <col min="13058" max="13058" width="40.6640625" style="67" customWidth="1"/>
    <col min="13059" max="13059" width="9.6640625" style="67" customWidth="1"/>
    <col min="13060" max="13060" width="12.6640625" style="67" customWidth="1"/>
    <col min="13061" max="13061" width="11.88671875" style="67" customWidth="1"/>
    <col min="13062" max="13062" width="12.88671875" style="67" customWidth="1"/>
    <col min="13063" max="13063" width="13.88671875" style="67" customWidth="1"/>
    <col min="13064" max="13064" width="10" style="67" customWidth="1"/>
    <col min="13065" max="13312" width="9.109375" style="67"/>
    <col min="13313" max="13313" width="5.33203125" style="67" customWidth="1"/>
    <col min="13314" max="13314" width="40.6640625" style="67" customWidth="1"/>
    <col min="13315" max="13315" width="9.6640625" style="67" customWidth="1"/>
    <col min="13316" max="13316" width="12.6640625" style="67" customWidth="1"/>
    <col min="13317" max="13317" width="11.88671875" style="67" customWidth="1"/>
    <col min="13318" max="13318" width="12.88671875" style="67" customWidth="1"/>
    <col min="13319" max="13319" width="13.88671875" style="67" customWidth="1"/>
    <col min="13320" max="13320" width="10" style="67" customWidth="1"/>
    <col min="13321" max="13568" width="9.109375" style="67"/>
    <col min="13569" max="13569" width="5.33203125" style="67" customWidth="1"/>
    <col min="13570" max="13570" width="40.6640625" style="67" customWidth="1"/>
    <col min="13571" max="13571" width="9.6640625" style="67" customWidth="1"/>
    <col min="13572" max="13572" width="12.6640625" style="67" customWidth="1"/>
    <col min="13573" max="13573" width="11.88671875" style="67" customWidth="1"/>
    <col min="13574" max="13574" width="12.88671875" style="67" customWidth="1"/>
    <col min="13575" max="13575" width="13.88671875" style="67" customWidth="1"/>
    <col min="13576" max="13576" width="10" style="67" customWidth="1"/>
    <col min="13577" max="13824" width="9.109375" style="67"/>
    <col min="13825" max="13825" width="5.33203125" style="67" customWidth="1"/>
    <col min="13826" max="13826" width="40.6640625" style="67" customWidth="1"/>
    <col min="13827" max="13827" width="9.6640625" style="67" customWidth="1"/>
    <col min="13828" max="13828" width="12.6640625" style="67" customWidth="1"/>
    <col min="13829" max="13829" width="11.88671875" style="67" customWidth="1"/>
    <col min="13830" max="13830" width="12.88671875" style="67" customWidth="1"/>
    <col min="13831" max="13831" width="13.88671875" style="67" customWidth="1"/>
    <col min="13832" max="13832" width="10" style="67" customWidth="1"/>
    <col min="13833" max="14080" width="9.109375" style="67"/>
    <col min="14081" max="14081" width="5.33203125" style="67" customWidth="1"/>
    <col min="14082" max="14082" width="40.6640625" style="67" customWidth="1"/>
    <col min="14083" max="14083" width="9.6640625" style="67" customWidth="1"/>
    <col min="14084" max="14084" width="12.6640625" style="67" customWidth="1"/>
    <col min="14085" max="14085" width="11.88671875" style="67" customWidth="1"/>
    <col min="14086" max="14086" width="12.88671875" style="67" customWidth="1"/>
    <col min="14087" max="14087" width="13.88671875" style="67" customWidth="1"/>
    <col min="14088" max="14088" width="10" style="67" customWidth="1"/>
    <col min="14089" max="14336" width="9.109375" style="67"/>
    <col min="14337" max="14337" width="5.33203125" style="67" customWidth="1"/>
    <col min="14338" max="14338" width="40.6640625" style="67" customWidth="1"/>
    <col min="14339" max="14339" width="9.6640625" style="67" customWidth="1"/>
    <col min="14340" max="14340" width="12.6640625" style="67" customWidth="1"/>
    <col min="14341" max="14341" width="11.88671875" style="67" customWidth="1"/>
    <col min="14342" max="14342" width="12.88671875" style="67" customWidth="1"/>
    <col min="14343" max="14343" width="13.88671875" style="67" customWidth="1"/>
    <col min="14344" max="14344" width="10" style="67" customWidth="1"/>
    <col min="14345" max="14592" width="9.109375" style="67"/>
    <col min="14593" max="14593" width="5.33203125" style="67" customWidth="1"/>
    <col min="14594" max="14594" width="40.6640625" style="67" customWidth="1"/>
    <col min="14595" max="14595" width="9.6640625" style="67" customWidth="1"/>
    <col min="14596" max="14596" width="12.6640625" style="67" customWidth="1"/>
    <col min="14597" max="14597" width="11.88671875" style="67" customWidth="1"/>
    <col min="14598" max="14598" width="12.88671875" style="67" customWidth="1"/>
    <col min="14599" max="14599" width="13.88671875" style="67" customWidth="1"/>
    <col min="14600" max="14600" width="10" style="67" customWidth="1"/>
    <col min="14601" max="14848" width="9.109375" style="67"/>
    <col min="14849" max="14849" width="5.33203125" style="67" customWidth="1"/>
    <col min="14850" max="14850" width="40.6640625" style="67" customWidth="1"/>
    <col min="14851" max="14851" width="9.6640625" style="67" customWidth="1"/>
    <col min="14852" max="14852" width="12.6640625" style="67" customWidth="1"/>
    <col min="14853" max="14853" width="11.88671875" style="67" customWidth="1"/>
    <col min="14854" max="14854" width="12.88671875" style="67" customWidth="1"/>
    <col min="14855" max="14855" width="13.88671875" style="67" customWidth="1"/>
    <col min="14856" max="14856" width="10" style="67" customWidth="1"/>
    <col min="14857" max="15104" width="9.109375" style="67"/>
    <col min="15105" max="15105" width="5.33203125" style="67" customWidth="1"/>
    <col min="15106" max="15106" width="40.6640625" style="67" customWidth="1"/>
    <col min="15107" max="15107" width="9.6640625" style="67" customWidth="1"/>
    <col min="15108" max="15108" width="12.6640625" style="67" customWidth="1"/>
    <col min="15109" max="15109" width="11.88671875" style="67" customWidth="1"/>
    <col min="15110" max="15110" width="12.88671875" style="67" customWidth="1"/>
    <col min="15111" max="15111" width="13.88671875" style="67" customWidth="1"/>
    <col min="15112" max="15112" width="10" style="67" customWidth="1"/>
    <col min="15113" max="15360" width="9.109375" style="67"/>
    <col min="15361" max="15361" width="5.33203125" style="67" customWidth="1"/>
    <col min="15362" max="15362" width="40.6640625" style="67" customWidth="1"/>
    <col min="15363" max="15363" width="9.6640625" style="67" customWidth="1"/>
    <col min="15364" max="15364" width="12.6640625" style="67" customWidth="1"/>
    <col min="15365" max="15365" width="11.88671875" style="67" customWidth="1"/>
    <col min="15366" max="15366" width="12.88671875" style="67" customWidth="1"/>
    <col min="15367" max="15367" width="13.88671875" style="67" customWidth="1"/>
    <col min="15368" max="15368" width="10" style="67" customWidth="1"/>
    <col min="15369" max="15616" width="9.109375" style="67"/>
    <col min="15617" max="15617" width="5.33203125" style="67" customWidth="1"/>
    <col min="15618" max="15618" width="40.6640625" style="67" customWidth="1"/>
    <col min="15619" max="15619" width="9.6640625" style="67" customWidth="1"/>
    <col min="15620" max="15620" width="12.6640625" style="67" customWidth="1"/>
    <col min="15621" max="15621" width="11.88671875" style="67" customWidth="1"/>
    <col min="15622" max="15622" width="12.88671875" style="67" customWidth="1"/>
    <col min="15623" max="15623" width="13.88671875" style="67" customWidth="1"/>
    <col min="15624" max="15624" width="10" style="67" customWidth="1"/>
    <col min="15625" max="15872" width="9.109375" style="67"/>
    <col min="15873" max="15873" width="5.33203125" style="67" customWidth="1"/>
    <col min="15874" max="15874" width="40.6640625" style="67" customWidth="1"/>
    <col min="15875" max="15875" width="9.6640625" style="67" customWidth="1"/>
    <col min="15876" max="15876" width="12.6640625" style="67" customWidth="1"/>
    <col min="15877" max="15877" width="11.88671875" style="67" customWidth="1"/>
    <col min="15878" max="15878" width="12.88671875" style="67" customWidth="1"/>
    <col min="15879" max="15879" width="13.88671875" style="67" customWidth="1"/>
    <col min="15880" max="15880" width="10" style="67" customWidth="1"/>
    <col min="15881" max="16128" width="9.109375" style="67"/>
    <col min="16129" max="16129" width="5.33203125" style="67" customWidth="1"/>
    <col min="16130" max="16130" width="40.6640625" style="67" customWidth="1"/>
    <col min="16131" max="16131" width="9.6640625" style="67" customWidth="1"/>
    <col min="16132" max="16132" width="12.6640625" style="67" customWidth="1"/>
    <col min="16133" max="16133" width="11.88671875" style="67" customWidth="1"/>
    <col min="16134" max="16134" width="12.88671875" style="67" customWidth="1"/>
    <col min="16135" max="16135" width="13.88671875" style="67" customWidth="1"/>
    <col min="16136" max="16136" width="10" style="67" customWidth="1"/>
    <col min="16137" max="16384" width="9.109375" style="67"/>
  </cols>
  <sheetData>
    <row r="1" spans="1:8">
      <c r="F1" s="91" t="s">
        <v>353</v>
      </c>
    </row>
    <row r="2" spans="1:8" ht="39" customHeight="1">
      <c r="A2" s="453" t="s">
        <v>694</v>
      </c>
      <c r="B2" s="453"/>
      <c r="C2" s="453"/>
      <c r="D2" s="453"/>
      <c r="E2" s="453"/>
      <c r="F2" s="453"/>
      <c r="G2" s="137"/>
      <c r="H2" s="137"/>
    </row>
    <row r="3" spans="1:8" ht="25.5" customHeight="1">
      <c r="A3" s="454" t="s">
        <v>145</v>
      </c>
      <c r="B3" s="454"/>
      <c r="C3" s="454"/>
      <c r="D3" s="454"/>
      <c r="E3" s="454"/>
      <c r="F3" s="454"/>
      <c r="G3" s="145"/>
      <c r="H3" s="145"/>
    </row>
    <row r="4" spans="1:8" ht="15" customHeight="1">
      <c r="A4" s="183"/>
      <c r="B4" s="180"/>
      <c r="C4" s="184"/>
      <c r="D4" s="184"/>
      <c r="E4" s="184"/>
      <c r="F4" s="184"/>
      <c r="G4" s="119"/>
    </row>
    <row r="5" spans="1:8" ht="18" customHeight="1">
      <c r="B5" s="185"/>
      <c r="C5" s="186"/>
      <c r="D5" s="185"/>
      <c r="E5" s="185"/>
      <c r="F5" s="185"/>
      <c r="G5" s="157"/>
      <c r="H5" s="82"/>
    </row>
    <row r="6" spans="1:8" ht="21" customHeight="1">
      <c r="A6" s="457" t="s">
        <v>182</v>
      </c>
      <c r="B6" s="457" t="s">
        <v>272</v>
      </c>
      <c r="C6" s="482" t="s">
        <v>266</v>
      </c>
      <c r="D6" s="457" t="s">
        <v>273</v>
      </c>
      <c r="E6" s="457" t="s">
        <v>274</v>
      </c>
      <c r="F6" s="482" t="s">
        <v>191</v>
      </c>
      <c r="G6" s="82"/>
      <c r="H6" s="82"/>
    </row>
    <row r="7" spans="1:8" ht="29.25" customHeight="1">
      <c r="A7" s="457"/>
      <c r="B7" s="457"/>
      <c r="C7" s="483"/>
      <c r="D7" s="457"/>
      <c r="E7" s="457"/>
      <c r="F7" s="483"/>
      <c r="G7" s="82"/>
      <c r="H7" s="82"/>
    </row>
    <row r="8" spans="1:8" ht="29.25" hidden="1" customHeight="1">
      <c r="A8" s="143"/>
      <c r="B8" s="143"/>
      <c r="C8" s="103"/>
      <c r="D8" s="143"/>
      <c r="E8" s="143"/>
      <c r="F8" s="103"/>
      <c r="G8" s="82"/>
      <c r="H8" s="82"/>
    </row>
    <row r="9" spans="1:8" ht="29.25" hidden="1" customHeight="1">
      <c r="A9" s="143"/>
      <c r="B9" s="143"/>
      <c r="C9" s="103"/>
      <c r="D9" s="143"/>
      <c r="E9" s="143"/>
      <c r="F9" s="103"/>
      <c r="G9" s="82"/>
      <c r="H9" s="82"/>
    </row>
    <row r="10" spans="1:8" ht="29.25" hidden="1" customHeight="1">
      <c r="A10" s="143"/>
      <c r="B10" s="143"/>
      <c r="C10" s="103"/>
      <c r="D10" s="143"/>
      <c r="E10" s="143"/>
      <c r="F10" s="103"/>
      <c r="G10" s="82"/>
      <c r="H10" s="82"/>
    </row>
    <row r="11" spans="1:8" ht="29.25" hidden="1" customHeight="1">
      <c r="A11" s="143"/>
      <c r="B11" s="143"/>
      <c r="C11" s="103"/>
      <c r="D11" s="143"/>
      <c r="E11" s="143"/>
      <c r="F11" s="103"/>
      <c r="G11" s="82"/>
      <c r="H11" s="82"/>
    </row>
    <row r="12" spans="1:8">
      <c r="A12" s="69">
        <v>1</v>
      </c>
      <c r="B12" s="69">
        <v>2</v>
      </c>
      <c r="C12" s="103">
        <v>3</v>
      </c>
      <c r="D12" s="69">
        <v>4</v>
      </c>
      <c r="E12" s="69">
        <v>5</v>
      </c>
      <c r="F12" s="103">
        <v>6</v>
      </c>
      <c r="G12" s="82"/>
      <c r="H12" s="82"/>
    </row>
    <row r="13" spans="1:8" ht="15" customHeight="1">
      <c r="A13" s="169"/>
      <c r="B13" s="170"/>
      <c r="C13" s="171"/>
      <c r="D13" s="187"/>
      <c r="E13" s="187"/>
      <c r="F13" s="188"/>
      <c r="G13" s="82"/>
      <c r="H13" s="82"/>
    </row>
    <row r="14" spans="1:8" ht="15" customHeight="1">
      <c r="A14" s="169"/>
      <c r="B14" s="170"/>
      <c r="C14" s="171"/>
      <c r="D14" s="187"/>
      <c r="E14" s="187"/>
      <c r="F14" s="188"/>
      <c r="G14" s="82"/>
      <c r="H14" s="82"/>
    </row>
    <row r="15" spans="1:8" ht="15" customHeight="1">
      <c r="A15" s="169"/>
      <c r="B15" s="487" t="s">
        <v>275</v>
      </c>
      <c r="C15" s="488"/>
      <c r="D15" s="489"/>
      <c r="E15" s="187"/>
      <c r="F15" s="188"/>
      <c r="G15" s="82"/>
      <c r="H15" s="82"/>
    </row>
    <row r="16" spans="1:8" ht="15" customHeight="1">
      <c r="A16" s="169"/>
      <c r="B16" s="108"/>
      <c r="C16" s="108"/>
      <c r="D16" s="97"/>
      <c r="E16" s="187"/>
      <c r="F16" s="188"/>
      <c r="G16" s="82"/>
      <c r="H16" s="82"/>
    </row>
    <row r="17" spans="1:8">
      <c r="A17" s="169"/>
      <c r="B17" s="144"/>
      <c r="C17" s="108"/>
      <c r="D17" s="97"/>
      <c r="E17" s="187"/>
      <c r="F17" s="188"/>
      <c r="G17" s="82"/>
      <c r="H17" s="82"/>
    </row>
    <row r="18" spans="1:8" ht="15" customHeight="1">
      <c r="A18" s="169"/>
      <c r="B18" s="108"/>
      <c r="C18" s="108"/>
      <c r="D18" s="97"/>
      <c r="E18" s="187"/>
      <c r="F18" s="188"/>
      <c r="G18" s="82"/>
      <c r="H18" s="82"/>
    </row>
    <row r="19" spans="1:8" ht="15" customHeight="1">
      <c r="A19" s="169"/>
      <c r="B19" s="487" t="s">
        <v>276</v>
      </c>
      <c r="C19" s="488"/>
      <c r="D19" s="489"/>
      <c r="E19" s="187"/>
      <c r="F19" s="188"/>
      <c r="G19" s="82"/>
      <c r="H19" s="82"/>
    </row>
    <row r="20" spans="1:8" ht="15" customHeight="1">
      <c r="A20" s="169"/>
      <c r="B20" s="189"/>
      <c r="C20" s="190"/>
      <c r="D20" s="191"/>
      <c r="E20" s="187"/>
      <c r="F20" s="188"/>
      <c r="G20" s="82"/>
      <c r="H20" s="82"/>
    </row>
    <row r="21" spans="1:8" ht="14.25" customHeight="1">
      <c r="A21" s="169"/>
      <c r="B21" s="487" t="s">
        <v>271</v>
      </c>
      <c r="C21" s="488"/>
      <c r="D21" s="489"/>
      <c r="E21" s="187"/>
      <c r="F21" s="188"/>
      <c r="G21" s="82"/>
      <c r="H21" s="82"/>
    </row>
    <row r="22" spans="1:8" ht="15" customHeight="1">
      <c r="A22" s="169"/>
      <c r="B22" s="192" t="s">
        <v>6</v>
      </c>
      <c r="C22" s="171"/>
      <c r="D22" s="187"/>
      <c r="E22" s="187"/>
      <c r="F22" s="188"/>
      <c r="G22" s="82"/>
      <c r="H22" s="82"/>
    </row>
    <row r="23" spans="1:8">
      <c r="A23" s="193"/>
      <c r="B23" s="194"/>
      <c r="C23" s="195"/>
      <c r="D23" s="195"/>
      <c r="E23" s="181"/>
      <c r="F23" s="181"/>
      <c r="G23" s="139"/>
      <c r="H23" s="82"/>
    </row>
    <row r="24" spans="1:8">
      <c r="A24" s="196"/>
      <c r="B24" s="197"/>
      <c r="C24" s="198"/>
      <c r="D24" s="198"/>
      <c r="E24" s="140"/>
      <c r="F24" s="140"/>
      <c r="G24" s="139"/>
    </row>
    <row r="26" spans="1:8">
      <c r="B26" s="101" t="s">
        <v>180</v>
      </c>
    </row>
    <row r="28" spans="1:8">
      <c r="B28" s="67" t="s">
        <v>134</v>
      </c>
    </row>
    <row r="30" spans="1:8">
      <c r="B30" s="67" t="s">
        <v>135</v>
      </c>
    </row>
  </sheetData>
  <mergeCells count="11">
    <mergeCell ref="B15:D15"/>
    <mergeCell ref="B19:D19"/>
    <mergeCell ref="B21:D21"/>
    <mergeCell ref="A2:F2"/>
    <mergeCell ref="A3:F3"/>
    <mergeCell ref="A6:A7"/>
    <mergeCell ref="B6:B7"/>
    <mergeCell ref="C6:C7"/>
    <mergeCell ref="D6:D7"/>
    <mergeCell ref="E6:E7"/>
    <mergeCell ref="F6:F7"/>
  </mergeCells>
  <printOptions horizontalCentered="1"/>
  <pageMargins left="0.70866141732283472" right="0" top="0" bottom="0" header="0.31496062992125984" footer="0.31496062992125984"/>
  <pageSetup paperSize="9" orientation="landscape" r:id="rId1"/>
  <rowBreaks count="1" manualBreakCount="1">
    <brk id="18" max="16383" man="1"/>
  </rowBreaks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0"/>
  <sheetViews>
    <sheetView workbookViewId="0">
      <selection activeCell="A3" sqref="A3:F3"/>
    </sheetView>
  </sheetViews>
  <sheetFormatPr defaultRowHeight="13.2"/>
  <cols>
    <col min="1" max="1" width="5.33203125" style="67" customWidth="1"/>
    <col min="2" max="2" width="40.6640625" style="67" customWidth="1"/>
    <col min="3" max="3" width="9.6640625" style="67" customWidth="1"/>
    <col min="4" max="4" width="12.6640625" style="67" customWidth="1"/>
    <col min="5" max="5" width="11.88671875" style="67" customWidth="1"/>
    <col min="6" max="6" width="12.88671875" style="67" customWidth="1"/>
    <col min="7" max="7" width="13.88671875" style="67" customWidth="1"/>
    <col min="8" max="8" width="10" style="67" customWidth="1"/>
    <col min="9" max="256" width="9.109375" style="67"/>
    <col min="257" max="257" width="5.33203125" style="67" customWidth="1"/>
    <col min="258" max="258" width="40.6640625" style="67" customWidth="1"/>
    <col min="259" max="259" width="9.6640625" style="67" customWidth="1"/>
    <col min="260" max="260" width="12.6640625" style="67" customWidth="1"/>
    <col min="261" max="261" width="11.88671875" style="67" customWidth="1"/>
    <col min="262" max="262" width="12.88671875" style="67" customWidth="1"/>
    <col min="263" max="263" width="13.88671875" style="67" customWidth="1"/>
    <col min="264" max="264" width="10" style="67" customWidth="1"/>
    <col min="265" max="512" width="9.109375" style="67"/>
    <col min="513" max="513" width="5.33203125" style="67" customWidth="1"/>
    <col min="514" max="514" width="40.6640625" style="67" customWidth="1"/>
    <col min="515" max="515" width="9.6640625" style="67" customWidth="1"/>
    <col min="516" max="516" width="12.6640625" style="67" customWidth="1"/>
    <col min="517" max="517" width="11.88671875" style="67" customWidth="1"/>
    <col min="518" max="518" width="12.88671875" style="67" customWidth="1"/>
    <col min="519" max="519" width="13.88671875" style="67" customWidth="1"/>
    <col min="520" max="520" width="10" style="67" customWidth="1"/>
    <col min="521" max="768" width="9.109375" style="67"/>
    <col min="769" max="769" width="5.33203125" style="67" customWidth="1"/>
    <col min="770" max="770" width="40.6640625" style="67" customWidth="1"/>
    <col min="771" max="771" width="9.6640625" style="67" customWidth="1"/>
    <col min="772" max="772" width="12.6640625" style="67" customWidth="1"/>
    <col min="773" max="773" width="11.88671875" style="67" customWidth="1"/>
    <col min="774" max="774" width="12.88671875" style="67" customWidth="1"/>
    <col min="775" max="775" width="13.88671875" style="67" customWidth="1"/>
    <col min="776" max="776" width="10" style="67" customWidth="1"/>
    <col min="777" max="1024" width="9.109375" style="67"/>
    <col min="1025" max="1025" width="5.33203125" style="67" customWidth="1"/>
    <col min="1026" max="1026" width="40.6640625" style="67" customWidth="1"/>
    <col min="1027" max="1027" width="9.6640625" style="67" customWidth="1"/>
    <col min="1028" max="1028" width="12.6640625" style="67" customWidth="1"/>
    <col min="1029" max="1029" width="11.88671875" style="67" customWidth="1"/>
    <col min="1030" max="1030" width="12.88671875" style="67" customWidth="1"/>
    <col min="1031" max="1031" width="13.88671875" style="67" customWidth="1"/>
    <col min="1032" max="1032" width="10" style="67" customWidth="1"/>
    <col min="1033" max="1280" width="9.109375" style="67"/>
    <col min="1281" max="1281" width="5.33203125" style="67" customWidth="1"/>
    <col min="1282" max="1282" width="40.6640625" style="67" customWidth="1"/>
    <col min="1283" max="1283" width="9.6640625" style="67" customWidth="1"/>
    <col min="1284" max="1284" width="12.6640625" style="67" customWidth="1"/>
    <col min="1285" max="1285" width="11.88671875" style="67" customWidth="1"/>
    <col min="1286" max="1286" width="12.88671875" style="67" customWidth="1"/>
    <col min="1287" max="1287" width="13.88671875" style="67" customWidth="1"/>
    <col min="1288" max="1288" width="10" style="67" customWidth="1"/>
    <col min="1289" max="1536" width="9.109375" style="67"/>
    <col min="1537" max="1537" width="5.33203125" style="67" customWidth="1"/>
    <col min="1538" max="1538" width="40.6640625" style="67" customWidth="1"/>
    <col min="1539" max="1539" width="9.6640625" style="67" customWidth="1"/>
    <col min="1540" max="1540" width="12.6640625" style="67" customWidth="1"/>
    <col min="1541" max="1541" width="11.88671875" style="67" customWidth="1"/>
    <col min="1542" max="1542" width="12.88671875" style="67" customWidth="1"/>
    <col min="1543" max="1543" width="13.88671875" style="67" customWidth="1"/>
    <col min="1544" max="1544" width="10" style="67" customWidth="1"/>
    <col min="1545" max="1792" width="9.109375" style="67"/>
    <col min="1793" max="1793" width="5.33203125" style="67" customWidth="1"/>
    <col min="1794" max="1794" width="40.6640625" style="67" customWidth="1"/>
    <col min="1795" max="1795" width="9.6640625" style="67" customWidth="1"/>
    <col min="1796" max="1796" width="12.6640625" style="67" customWidth="1"/>
    <col min="1797" max="1797" width="11.88671875" style="67" customWidth="1"/>
    <col min="1798" max="1798" width="12.88671875" style="67" customWidth="1"/>
    <col min="1799" max="1799" width="13.88671875" style="67" customWidth="1"/>
    <col min="1800" max="1800" width="10" style="67" customWidth="1"/>
    <col min="1801" max="2048" width="9.109375" style="67"/>
    <col min="2049" max="2049" width="5.33203125" style="67" customWidth="1"/>
    <col min="2050" max="2050" width="40.6640625" style="67" customWidth="1"/>
    <col min="2051" max="2051" width="9.6640625" style="67" customWidth="1"/>
    <col min="2052" max="2052" width="12.6640625" style="67" customWidth="1"/>
    <col min="2053" max="2053" width="11.88671875" style="67" customWidth="1"/>
    <col min="2054" max="2054" width="12.88671875" style="67" customWidth="1"/>
    <col min="2055" max="2055" width="13.88671875" style="67" customWidth="1"/>
    <col min="2056" max="2056" width="10" style="67" customWidth="1"/>
    <col min="2057" max="2304" width="9.109375" style="67"/>
    <col min="2305" max="2305" width="5.33203125" style="67" customWidth="1"/>
    <col min="2306" max="2306" width="40.6640625" style="67" customWidth="1"/>
    <col min="2307" max="2307" width="9.6640625" style="67" customWidth="1"/>
    <col min="2308" max="2308" width="12.6640625" style="67" customWidth="1"/>
    <col min="2309" max="2309" width="11.88671875" style="67" customWidth="1"/>
    <col min="2310" max="2310" width="12.88671875" style="67" customWidth="1"/>
    <col min="2311" max="2311" width="13.88671875" style="67" customWidth="1"/>
    <col min="2312" max="2312" width="10" style="67" customWidth="1"/>
    <col min="2313" max="2560" width="9.109375" style="67"/>
    <col min="2561" max="2561" width="5.33203125" style="67" customWidth="1"/>
    <col min="2562" max="2562" width="40.6640625" style="67" customWidth="1"/>
    <col min="2563" max="2563" width="9.6640625" style="67" customWidth="1"/>
    <col min="2564" max="2564" width="12.6640625" style="67" customWidth="1"/>
    <col min="2565" max="2565" width="11.88671875" style="67" customWidth="1"/>
    <col min="2566" max="2566" width="12.88671875" style="67" customWidth="1"/>
    <col min="2567" max="2567" width="13.88671875" style="67" customWidth="1"/>
    <col min="2568" max="2568" width="10" style="67" customWidth="1"/>
    <col min="2569" max="2816" width="9.109375" style="67"/>
    <col min="2817" max="2817" width="5.33203125" style="67" customWidth="1"/>
    <col min="2818" max="2818" width="40.6640625" style="67" customWidth="1"/>
    <col min="2819" max="2819" width="9.6640625" style="67" customWidth="1"/>
    <col min="2820" max="2820" width="12.6640625" style="67" customWidth="1"/>
    <col min="2821" max="2821" width="11.88671875" style="67" customWidth="1"/>
    <col min="2822" max="2822" width="12.88671875" style="67" customWidth="1"/>
    <col min="2823" max="2823" width="13.88671875" style="67" customWidth="1"/>
    <col min="2824" max="2824" width="10" style="67" customWidth="1"/>
    <col min="2825" max="3072" width="9.109375" style="67"/>
    <col min="3073" max="3073" width="5.33203125" style="67" customWidth="1"/>
    <col min="3074" max="3074" width="40.6640625" style="67" customWidth="1"/>
    <col min="3075" max="3075" width="9.6640625" style="67" customWidth="1"/>
    <col min="3076" max="3076" width="12.6640625" style="67" customWidth="1"/>
    <col min="3077" max="3077" width="11.88671875" style="67" customWidth="1"/>
    <col min="3078" max="3078" width="12.88671875" style="67" customWidth="1"/>
    <col min="3079" max="3079" width="13.88671875" style="67" customWidth="1"/>
    <col min="3080" max="3080" width="10" style="67" customWidth="1"/>
    <col min="3081" max="3328" width="9.109375" style="67"/>
    <col min="3329" max="3329" width="5.33203125" style="67" customWidth="1"/>
    <col min="3330" max="3330" width="40.6640625" style="67" customWidth="1"/>
    <col min="3331" max="3331" width="9.6640625" style="67" customWidth="1"/>
    <col min="3332" max="3332" width="12.6640625" style="67" customWidth="1"/>
    <col min="3333" max="3333" width="11.88671875" style="67" customWidth="1"/>
    <col min="3334" max="3334" width="12.88671875" style="67" customWidth="1"/>
    <col min="3335" max="3335" width="13.88671875" style="67" customWidth="1"/>
    <col min="3336" max="3336" width="10" style="67" customWidth="1"/>
    <col min="3337" max="3584" width="9.109375" style="67"/>
    <col min="3585" max="3585" width="5.33203125" style="67" customWidth="1"/>
    <col min="3586" max="3586" width="40.6640625" style="67" customWidth="1"/>
    <col min="3587" max="3587" width="9.6640625" style="67" customWidth="1"/>
    <col min="3588" max="3588" width="12.6640625" style="67" customWidth="1"/>
    <col min="3589" max="3589" width="11.88671875" style="67" customWidth="1"/>
    <col min="3590" max="3590" width="12.88671875" style="67" customWidth="1"/>
    <col min="3591" max="3591" width="13.88671875" style="67" customWidth="1"/>
    <col min="3592" max="3592" width="10" style="67" customWidth="1"/>
    <col min="3593" max="3840" width="9.109375" style="67"/>
    <col min="3841" max="3841" width="5.33203125" style="67" customWidth="1"/>
    <col min="3842" max="3842" width="40.6640625" style="67" customWidth="1"/>
    <col min="3843" max="3843" width="9.6640625" style="67" customWidth="1"/>
    <col min="3844" max="3844" width="12.6640625" style="67" customWidth="1"/>
    <col min="3845" max="3845" width="11.88671875" style="67" customWidth="1"/>
    <col min="3846" max="3846" width="12.88671875" style="67" customWidth="1"/>
    <col min="3847" max="3847" width="13.88671875" style="67" customWidth="1"/>
    <col min="3848" max="3848" width="10" style="67" customWidth="1"/>
    <col min="3849" max="4096" width="9.109375" style="67"/>
    <col min="4097" max="4097" width="5.33203125" style="67" customWidth="1"/>
    <col min="4098" max="4098" width="40.6640625" style="67" customWidth="1"/>
    <col min="4099" max="4099" width="9.6640625" style="67" customWidth="1"/>
    <col min="4100" max="4100" width="12.6640625" style="67" customWidth="1"/>
    <col min="4101" max="4101" width="11.88671875" style="67" customWidth="1"/>
    <col min="4102" max="4102" width="12.88671875" style="67" customWidth="1"/>
    <col min="4103" max="4103" width="13.88671875" style="67" customWidth="1"/>
    <col min="4104" max="4104" width="10" style="67" customWidth="1"/>
    <col min="4105" max="4352" width="9.109375" style="67"/>
    <col min="4353" max="4353" width="5.33203125" style="67" customWidth="1"/>
    <col min="4354" max="4354" width="40.6640625" style="67" customWidth="1"/>
    <col min="4355" max="4355" width="9.6640625" style="67" customWidth="1"/>
    <col min="4356" max="4356" width="12.6640625" style="67" customWidth="1"/>
    <col min="4357" max="4357" width="11.88671875" style="67" customWidth="1"/>
    <col min="4358" max="4358" width="12.88671875" style="67" customWidth="1"/>
    <col min="4359" max="4359" width="13.88671875" style="67" customWidth="1"/>
    <col min="4360" max="4360" width="10" style="67" customWidth="1"/>
    <col min="4361" max="4608" width="9.109375" style="67"/>
    <col min="4609" max="4609" width="5.33203125" style="67" customWidth="1"/>
    <col min="4610" max="4610" width="40.6640625" style="67" customWidth="1"/>
    <col min="4611" max="4611" width="9.6640625" style="67" customWidth="1"/>
    <col min="4612" max="4612" width="12.6640625" style="67" customWidth="1"/>
    <col min="4613" max="4613" width="11.88671875" style="67" customWidth="1"/>
    <col min="4614" max="4614" width="12.88671875" style="67" customWidth="1"/>
    <col min="4615" max="4615" width="13.88671875" style="67" customWidth="1"/>
    <col min="4616" max="4616" width="10" style="67" customWidth="1"/>
    <col min="4617" max="4864" width="9.109375" style="67"/>
    <col min="4865" max="4865" width="5.33203125" style="67" customWidth="1"/>
    <col min="4866" max="4866" width="40.6640625" style="67" customWidth="1"/>
    <col min="4867" max="4867" width="9.6640625" style="67" customWidth="1"/>
    <col min="4868" max="4868" width="12.6640625" style="67" customWidth="1"/>
    <col min="4869" max="4869" width="11.88671875" style="67" customWidth="1"/>
    <col min="4870" max="4870" width="12.88671875" style="67" customWidth="1"/>
    <col min="4871" max="4871" width="13.88671875" style="67" customWidth="1"/>
    <col min="4872" max="4872" width="10" style="67" customWidth="1"/>
    <col min="4873" max="5120" width="9.109375" style="67"/>
    <col min="5121" max="5121" width="5.33203125" style="67" customWidth="1"/>
    <col min="5122" max="5122" width="40.6640625" style="67" customWidth="1"/>
    <col min="5123" max="5123" width="9.6640625" style="67" customWidth="1"/>
    <col min="5124" max="5124" width="12.6640625" style="67" customWidth="1"/>
    <col min="5125" max="5125" width="11.88671875" style="67" customWidth="1"/>
    <col min="5126" max="5126" width="12.88671875" style="67" customWidth="1"/>
    <col min="5127" max="5127" width="13.88671875" style="67" customWidth="1"/>
    <col min="5128" max="5128" width="10" style="67" customWidth="1"/>
    <col min="5129" max="5376" width="9.109375" style="67"/>
    <col min="5377" max="5377" width="5.33203125" style="67" customWidth="1"/>
    <col min="5378" max="5378" width="40.6640625" style="67" customWidth="1"/>
    <col min="5379" max="5379" width="9.6640625" style="67" customWidth="1"/>
    <col min="5380" max="5380" width="12.6640625" style="67" customWidth="1"/>
    <col min="5381" max="5381" width="11.88671875" style="67" customWidth="1"/>
    <col min="5382" max="5382" width="12.88671875" style="67" customWidth="1"/>
    <col min="5383" max="5383" width="13.88671875" style="67" customWidth="1"/>
    <col min="5384" max="5384" width="10" style="67" customWidth="1"/>
    <col min="5385" max="5632" width="9.109375" style="67"/>
    <col min="5633" max="5633" width="5.33203125" style="67" customWidth="1"/>
    <col min="5634" max="5634" width="40.6640625" style="67" customWidth="1"/>
    <col min="5635" max="5635" width="9.6640625" style="67" customWidth="1"/>
    <col min="5636" max="5636" width="12.6640625" style="67" customWidth="1"/>
    <col min="5637" max="5637" width="11.88671875" style="67" customWidth="1"/>
    <col min="5638" max="5638" width="12.88671875" style="67" customWidth="1"/>
    <col min="5639" max="5639" width="13.88671875" style="67" customWidth="1"/>
    <col min="5640" max="5640" width="10" style="67" customWidth="1"/>
    <col min="5641" max="5888" width="9.109375" style="67"/>
    <col min="5889" max="5889" width="5.33203125" style="67" customWidth="1"/>
    <col min="5890" max="5890" width="40.6640625" style="67" customWidth="1"/>
    <col min="5891" max="5891" width="9.6640625" style="67" customWidth="1"/>
    <col min="5892" max="5892" width="12.6640625" style="67" customWidth="1"/>
    <col min="5893" max="5893" width="11.88671875" style="67" customWidth="1"/>
    <col min="5894" max="5894" width="12.88671875" style="67" customWidth="1"/>
    <col min="5895" max="5895" width="13.88671875" style="67" customWidth="1"/>
    <col min="5896" max="5896" width="10" style="67" customWidth="1"/>
    <col min="5897" max="6144" width="9.109375" style="67"/>
    <col min="6145" max="6145" width="5.33203125" style="67" customWidth="1"/>
    <col min="6146" max="6146" width="40.6640625" style="67" customWidth="1"/>
    <col min="6147" max="6147" width="9.6640625" style="67" customWidth="1"/>
    <col min="6148" max="6148" width="12.6640625" style="67" customWidth="1"/>
    <col min="6149" max="6149" width="11.88671875" style="67" customWidth="1"/>
    <col min="6150" max="6150" width="12.88671875" style="67" customWidth="1"/>
    <col min="6151" max="6151" width="13.88671875" style="67" customWidth="1"/>
    <col min="6152" max="6152" width="10" style="67" customWidth="1"/>
    <col min="6153" max="6400" width="9.109375" style="67"/>
    <col min="6401" max="6401" width="5.33203125" style="67" customWidth="1"/>
    <col min="6402" max="6402" width="40.6640625" style="67" customWidth="1"/>
    <col min="6403" max="6403" width="9.6640625" style="67" customWidth="1"/>
    <col min="6404" max="6404" width="12.6640625" style="67" customWidth="1"/>
    <col min="6405" max="6405" width="11.88671875" style="67" customWidth="1"/>
    <col min="6406" max="6406" width="12.88671875" style="67" customWidth="1"/>
    <col min="6407" max="6407" width="13.88671875" style="67" customWidth="1"/>
    <col min="6408" max="6408" width="10" style="67" customWidth="1"/>
    <col min="6409" max="6656" width="9.109375" style="67"/>
    <col min="6657" max="6657" width="5.33203125" style="67" customWidth="1"/>
    <col min="6658" max="6658" width="40.6640625" style="67" customWidth="1"/>
    <col min="6659" max="6659" width="9.6640625" style="67" customWidth="1"/>
    <col min="6660" max="6660" width="12.6640625" style="67" customWidth="1"/>
    <col min="6661" max="6661" width="11.88671875" style="67" customWidth="1"/>
    <col min="6662" max="6662" width="12.88671875" style="67" customWidth="1"/>
    <col min="6663" max="6663" width="13.88671875" style="67" customWidth="1"/>
    <col min="6664" max="6664" width="10" style="67" customWidth="1"/>
    <col min="6665" max="6912" width="9.109375" style="67"/>
    <col min="6913" max="6913" width="5.33203125" style="67" customWidth="1"/>
    <col min="6914" max="6914" width="40.6640625" style="67" customWidth="1"/>
    <col min="6915" max="6915" width="9.6640625" style="67" customWidth="1"/>
    <col min="6916" max="6916" width="12.6640625" style="67" customWidth="1"/>
    <col min="6917" max="6917" width="11.88671875" style="67" customWidth="1"/>
    <col min="6918" max="6918" width="12.88671875" style="67" customWidth="1"/>
    <col min="6919" max="6919" width="13.88671875" style="67" customWidth="1"/>
    <col min="6920" max="6920" width="10" style="67" customWidth="1"/>
    <col min="6921" max="7168" width="9.109375" style="67"/>
    <col min="7169" max="7169" width="5.33203125" style="67" customWidth="1"/>
    <col min="7170" max="7170" width="40.6640625" style="67" customWidth="1"/>
    <col min="7171" max="7171" width="9.6640625" style="67" customWidth="1"/>
    <col min="7172" max="7172" width="12.6640625" style="67" customWidth="1"/>
    <col min="7173" max="7173" width="11.88671875" style="67" customWidth="1"/>
    <col min="7174" max="7174" width="12.88671875" style="67" customWidth="1"/>
    <col min="7175" max="7175" width="13.88671875" style="67" customWidth="1"/>
    <col min="7176" max="7176" width="10" style="67" customWidth="1"/>
    <col min="7177" max="7424" width="9.109375" style="67"/>
    <col min="7425" max="7425" width="5.33203125" style="67" customWidth="1"/>
    <col min="7426" max="7426" width="40.6640625" style="67" customWidth="1"/>
    <col min="7427" max="7427" width="9.6640625" style="67" customWidth="1"/>
    <col min="7428" max="7428" width="12.6640625" style="67" customWidth="1"/>
    <col min="7429" max="7429" width="11.88671875" style="67" customWidth="1"/>
    <col min="7430" max="7430" width="12.88671875" style="67" customWidth="1"/>
    <col min="7431" max="7431" width="13.88671875" style="67" customWidth="1"/>
    <col min="7432" max="7432" width="10" style="67" customWidth="1"/>
    <col min="7433" max="7680" width="9.109375" style="67"/>
    <col min="7681" max="7681" width="5.33203125" style="67" customWidth="1"/>
    <col min="7682" max="7682" width="40.6640625" style="67" customWidth="1"/>
    <col min="7683" max="7683" width="9.6640625" style="67" customWidth="1"/>
    <col min="7684" max="7684" width="12.6640625" style="67" customWidth="1"/>
    <col min="7685" max="7685" width="11.88671875" style="67" customWidth="1"/>
    <col min="7686" max="7686" width="12.88671875" style="67" customWidth="1"/>
    <col min="7687" max="7687" width="13.88671875" style="67" customWidth="1"/>
    <col min="7688" max="7688" width="10" style="67" customWidth="1"/>
    <col min="7689" max="7936" width="9.109375" style="67"/>
    <col min="7937" max="7937" width="5.33203125" style="67" customWidth="1"/>
    <col min="7938" max="7938" width="40.6640625" style="67" customWidth="1"/>
    <col min="7939" max="7939" width="9.6640625" style="67" customWidth="1"/>
    <col min="7940" max="7940" width="12.6640625" style="67" customWidth="1"/>
    <col min="7941" max="7941" width="11.88671875" style="67" customWidth="1"/>
    <col min="7942" max="7942" width="12.88671875" style="67" customWidth="1"/>
    <col min="7943" max="7943" width="13.88671875" style="67" customWidth="1"/>
    <col min="7944" max="7944" width="10" style="67" customWidth="1"/>
    <col min="7945" max="8192" width="9.109375" style="67"/>
    <col min="8193" max="8193" width="5.33203125" style="67" customWidth="1"/>
    <col min="8194" max="8194" width="40.6640625" style="67" customWidth="1"/>
    <col min="8195" max="8195" width="9.6640625" style="67" customWidth="1"/>
    <col min="8196" max="8196" width="12.6640625" style="67" customWidth="1"/>
    <col min="8197" max="8197" width="11.88671875" style="67" customWidth="1"/>
    <col min="8198" max="8198" width="12.88671875" style="67" customWidth="1"/>
    <col min="8199" max="8199" width="13.88671875" style="67" customWidth="1"/>
    <col min="8200" max="8200" width="10" style="67" customWidth="1"/>
    <col min="8201" max="8448" width="9.109375" style="67"/>
    <col min="8449" max="8449" width="5.33203125" style="67" customWidth="1"/>
    <col min="8450" max="8450" width="40.6640625" style="67" customWidth="1"/>
    <col min="8451" max="8451" width="9.6640625" style="67" customWidth="1"/>
    <col min="8452" max="8452" width="12.6640625" style="67" customWidth="1"/>
    <col min="8453" max="8453" width="11.88671875" style="67" customWidth="1"/>
    <col min="8454" max="8454" width="12.88671875" style="67" customWidth="1"/>
    <col min="8455" max="8455" width="13.88671875" style="67" customWidth="1"/>
    <col min="8456" max="8456" width="10" style="67" customWidth="1"/>
    <col min="8457" max="8704" width="9.109375" style="67"/>
    <col min="8705" max="8705" width="5.33203125" style="67" customWidth="1"/>
    <col min="8706" max="8706" width="40.6640625" style="67" customWidth="1"/>
    <col min="8707" max="8707" width="9.6640625" style="67" customWidth="1"/>
    <col min="8708" max="8708" width="12.6640625" style="67" customWidth="1"/>
    <col min="8709" max="8709" width="11.88671875" style="67" customWidth="1"/>
    <col min="8710" max="8710" width="12.88671875" style="67" customWidth="1"/>
    <col min="8711" max="8711" width="13.88671875" style="67" customWidth="1"/>
    <col min="8712" max="8712" width="10" style="67" customWidth="1"/>
    <col min="8713" max="8960" width="9.109375" style="67"/>
    <col min="8961" max="8961" width="5.33203125" style="67" customWidth="1"/>
    <col min="8962" max="8962" width="40.6640625" style="67" customWidth="1"/>
    <col min="8963" max="8963" width="9.6640625" style="67" customWidth="1"/>
    <col min="8964" max="8964" width="12.6640625" style="67" customWidth="1"/>
    <col min="8965" max="8965" width="11.88671875" style="67" customWidth="1"/>
    <col min="8966" max="8966" width="12.88671875" style="67" customWidth="1"/>
    <col min="8967" max="8967" width="13.88671875" style="67" customWidth="1"/>
    <col min="8968" max="8968" width="10" style="67" customWidth="1"/>
    <col min="8969" max="9216" width="9.109375" style="67"/>
    <col min="9217" max="9217" width="5.33203125" style="67" customWidth="1"/>
    <col min="9218" max="9218" width="40.6640625" style="67" customWidth="1"/>
    <col min="9219" max="9219" width="9.6640625" style="67" customWidth="1"/>
    <col min="9220" max="9220" width="12.6640625" style="67" customWidth="1"/>
    <col min="9221" max="9221" width="11.88671875" style="67" customWidth="1"/>
    <col min="9222" max="9222" width="12.88671875" style="67" customWidth="1"/>
    <col min="9223" max="9223" width="13.88671875" style="67" customWidth="1"/>
    <col min="9224" max="9224" width="10" style="67" customWidth="1"/>
    <col min="9225" max="9472" width="9.109375" style="67"/>
    <col min="9473" max="9473" width="5.33203125" style="67" customWidth="1"/>
    <col min="9474" max="9474" width="40.6640625" style="67" customWidth="1"/>
    <col min="9475" max="9475" width="9.6640625" style="67" customWidth="1"/>
    <col min="9476" max="9476" width="12.6640625" style="67" customWidth="1"/>
    <col min="9477" max="9477" width="11.88671875" style="67" customWidth="1"/>
    <col min="9478" max="9478" width="12.88671875" style="67" customWidth="1"/>
    <col min="9479" max="9479" width="13.88671875" style="67" customWidth="1"/>
    <col min="9480" max="9480" width="10" style="67" customWidth="1"/>
    <col min="9481" max="9728" width="9.109375" style="67"/>
    <col min="9729" max="9729" width="5.33203125" style="67" customWidth="1"/>
    <col min="9730" max="9730" width="40.6640625" style="67" customWidth="1"/>
    <col min="9731" max="9731" width="9.6640625" style="67" customWidth="1"/>
    <col min="9732" max="9732" width="12.6640625" style="67" customWidth="1"/>
    <col min="9733" max="9733" width="11.88671875" style="67" customWidth="1"/>
    <col min="9734" max="9734" width="12.88671875" style="67" customWidth="1"/>
    <col min="9735" max="9735" width="13.88671875" style="67" customWidth="1"/>
    <col min="9736" max="9736" width="10" style="67" customWidth="1"/>
    <col min="9737" max="9984" width="9.109375" style="67"/>
    <col min="9985" max="9985" width="5.33203125" style="67" customWidth="1"/>
    <col min="9986" max="9986" width="40.6640625" style="67" customWidth="1"/>
    <col min="9987" max="9987" width="9.6640625" style="67" customWidth="1"/>
    <col min="9988" max="9988" width="12.6640625" style="67" customWidth="1"/>
    <col min="9989" max="9989" width="11.88671875" style="67" customWidth="1"/>
    <col min="9990" max="9990" width="12.88671875" style="67" customWidth="1"/>
    <col min="9991" max="9991" width="13.88671875" style="67" customWidth="1"/>
    <col min="9992" max="9992" width="10" style="67" customWidth="1"/>
    <col min="9993" max="10240" width="9.109375" style="67"/>
    <col min="10241" max="10241" width="5.33203125" style="67" customWidth="1"/>
    <col min="10242" max="10242" width="40.6640625" style="67" customWidth="1"/>
    <col min="10243" max="10243" width="9.6640625" style="67" customWidth="1"/>
    <col min="10244" max="10244" width="12.6640625" style="67" customWidth="1"/>
    <col min="10245" max="10245" width="11.88671875" style="67" customWidth="1"/>
    <col min="10246" max="10246" width="12.88671875" style="67" customWidth="1"/>
    <col min="10247" max="10247" width="13.88671875" style="67" customWidth="1"/>
    <col min="10248" max="10248" width="10" style="67" customWidth="1"/>
    <col min="10249" max="10496" width="9.109375" style="67"/>
    <col min="10497" max="10497" width="5.33203125" style="67" customWidth="1"/>
    <col min="10498" max="10498" width="40.6640625" style="67" customWidth="1"/>
    <col min="10499" max="10499" width="9.6640625" style="67" customWidth="1"/>
    <col min="10500" max="10500" width="12.6640625" style="67" customWidth="1"/>
    <col min="10501" max="10501" width="11.88671875" style="67" customWidth="1"/>
    <col min="10502" max="10502" width="12.88671875" style="67" customWidth="1"/>
    <col min="10503" max="10503" width="13.88671875" style="67" customWidth="1"/>
    <col min="10504" max="10504" width="10" style="67" customWidth="1"/>
    <col min="10505" max="10752" width="9.109375" style="67"/>
    <col min="10753" max="10753" width="5.33203125" style="67" customWidth="1"/>
    <col min="10754" max="10754" width="40.6640625" style="67" customWidth="1"/>
    <col min="10755" max="10755" width="9.6640625" style="67" customWidth="1"/>
    <col min="10756" max="10756" width="12.6640625" style="67" customWidth="1"/>
    <col min="10757" max="10757" width="11.88671875" style="67" customWidth="1"/>
    <col min="10758" max="10758" width="12.88671875" style="67" customWidth="1"/>
    <col min="10759" max="10759" width="13.88671875" style="67" customWidth="1"/>
    <col min="10760" max="10760" width="10" style="67" customWidth="1"/>
    <col min="10761" max="11008" width="9.109375" style="67"/>
    <col min="11009" max="11009" width="5.33203125" style="67" customWidth="1"/>
    <col min="11010" max="11010" width="40.6640625" style="67" customWidth="1"/>
    <col min="11011" max="11011" width="9.6640625" style="67" customWidth="1"/>
    <col min="11012" max="11012" width="12.6640625" style="67" customWidth="1"/>
    <col min="11013" max="11013" width="11.88671875" style="67" customWidth="1"/>
    <col min="11014" max="11014" width="12.88671875" style="67" customWidth="1"/>
    <col min="11015" max="11015" width="13.88671875" style="67" customWidth="1"/>
    <col min="11016" max="11016" width="10" style="67" customWidth="1"/>
    <col min="11017" max="11264" width="9.109375" style="67"/>
    <col min="11265" max="11265" width="5.33203125" style="67" customWidth="1"/>
    <col min="11266" max="11266" width="40.6640625" style="67" customWidth="1"/>
    <col min="11267" max="11267" width="9.6640625" style="67" customWidth="1"/>
    <col min="11268" max="11268" width="12.6640625" style="67" customWidth="1"/>
    <col min="11269" max="11269" width="11.88671875" style="67" customWidth="1"/>
    <col min="11270" max="11270" width="12.88671875" style="67" customWidth="1"/>
    <col min="11271" max="11271" width="13.88671875" style="67" customWidth="1"/>
    <col min="11272" max="11272" width="10" style="67" customWidth="1"/>
    <col min="11273" max="11520" width="9.109375" style="67"/>
    <col min="11521" max="11521" width="5.33203125" style="67" customWidth="1"/>
    <col min="11522" max="11522" width="40.6640625" style="67" customWidth="1"/>
    <col min="11523" max="11523" width="9.6640625" style="67" customWidth="1"/>
    <col min="11524" max="11524" width="12.6640625" style="67" customWidth="1"/>
    <col min="11525" max="11525" width="11.88671875" style="67" customWidth="1"/>
    <col min="11526" max="11526" width="12.88671875" style="67" customWidth="1"/>
    <col min="11527" max="11527" width="13.88671875" style="67" customWidth="1"/>
    <col min="11528" max="11528" width="10" style="67" customWidth="1"/>
    <col min="11529" max="11776" width="9.109375" style="67"/>
    <col min="11777" max="11777" width="5.33203125" style="67" customWidth="1"/>
    <col min="11778" max="11778" width="40.6640625" style="67" customWidth="1"/>
    <col min="11779" max="11779" width="9.6640625" style="67" customWidth="1"/>
    <col min="11780" max="11780" width="12.6640625" style="67" customWidth="1"/>
    <col min="11781" max="11781" width="11.88671875" style="67" customWidth="1"/>
    <col min="11782" max="11782" width="12.88671875" style="67" customWidth="1"/>
    <col min="11783" max="11783" width="13.88671875" style="67" customWidth="1"/>
    <col min="11784" max="11784" width="10" style="67" customWidth="1"/>
    <col min="11785" max="12032" width="9.109375" style="67"/>
    <col min="12033" max="12033" width="5.33203125" style="67" customWidth="1"/>
    <col min="12034" max="12034" width="40.6640625" style="67" customWidth="1"/>
    <col min="12035" max="12035" width="9.6640625" style="67" customWidth="1"/>
    <col min="12036" max="12036" width="12.6640625" style="67" customWidth="1"/>
    <col min="12037" max="12037" width="11.88671875" style="67" customWidth="1"/>
    <col min="12038" max="12038" width="12.88671875" style="67" customWidth="1"/>
    <col min="12039" max="12039" width="13.88671875" style="67" customWidth="1"/>
    <col min="12040" max="12040" width="10" style="67" customWidth="1"/>
    <col min="12041" max="12288" width="9.109375" style="67"/>
    <col min="12289" max="12289" width="5.33203125" style="67" customWidth="1"/>
    <col min="12290" max="12290" width="40.6640625" style="67" customWidth="1"/>
    <col min="12291" max="12291" width="9.6640625" style="67" customWidth="1"/>
    <col min="12292" max="12292" width="12.6640625" style="67" customWidth="1"/>
    <col min="12293" max="12293" width="11.88671875" style="67" customWidth="1"/>
    <col min="12294" max="12294" width="12.88671875" style="67" customWidth="1"/>
    <col min="12295" max="12295" width="13.88671875" style="67" customWidth="1"/>
    <col min="12296" max="12296" width="10" style="67" customWidth="1"/>
    <col min="12297" max="12544" width="9.109375" style="67"/>
    <col min="12545" max="12545" width="5.33203125" style="67" customWidth="1"/>
    <col min="12546" max="12546" width="40.6640625" style="67" customWidth="1"/>
    <col min="12547" max="12547" width="9.6640625" style="67" customWidth="1"/>
    <col min="12548" max="12548" width="12.6640625" style="67" customWidth="1"/>
    <col min="12549" max="12549" width="11.88671875" style="67" customWidth="1"/>
    <col min="12550" max="12550" width="12.88671875" style="67" customWidth="1"/>
    <col min="12551" max="12551" width="13.88671875" style="67" customWidth="1"/>
    <col min="12552" max="12552" width="10" style="67" customWidth="1"/>
    <col min="12553" max="12800" width="9.109375" style="67"/>
    <col min="12801" max="12801" width="5.33203125" style="67" customWidth="1"/>
    <col min="12802" max="12802" width="40.6640625" style="67" customWidth="1"/>
    <col min="12803" max="12803" width="9.6640625" style="67" customWidth="1"/>
    <col min="12804" max="12804" width="12.6640625" style="67" customWidth="1"/>
    <col min="12805" max="12805" width="11.88671875" style="67" customWidth="1"/>
    <col min="12806" max="12806" width="12.88671875" style="67" customWidth="1"/>
    <col min="12807" max="12807" width="13.88671875" style="67" customWidth="1"/>
    <col min="12808" max="12808" width="10" style="67" customWidth="1"/>
    <col min="12809" max="13056" width="9.109375" style="67"/>
    <col min="13057" max="13057" width="5.33203125" style="67" customWidth="1"/>
    <col min="13058" max="13058" width="40.6640625" style="67" customWidth="1"/>
    <col min="13059" max="13059" width="9.6640625" style="67" customWidth="1"/>
    <col min="13060" max="13060" width="12.6640625" style="67" customWidth="1"/>
    <col min="13061" max="13061" width="11.88671875" style="67" customWidth="1"/>
    <col min="13062" max="13062" width="12.88671875" style="67" customWidth="1"/>
    <col min="13063" max="13063" width="13.88671875" style="67" customWidth="1"/>
    <col min="13064" max="13064" width="10" style="67" customWidth="1"/>
    <col min="13065" max="13312" width="9.109375" style="67"/>
    <col min="13313" max="13313" width="5.33203125" style="67" customWidth="1"/>
    <col min="13314" max="13314" width="40.6640625" style="67" customWidth="1"/>
    <col min="13315" max="13315" width="9.6640625" style="67" customWidth="1"/>
    <col min="13316" max="13316" width="12.6640625" style="67" customWidth="1"/>
    <col min="13317" max="13317" width="11.88671875" style="67" customWidth="1"/>
    <col min="13318" max="13318" width="12.88671875" style="67" customWidth="1"/>
    <col min="13319" max="13319" width="13.88671875" style="67" customWidth="1"/>
    <col min="13320" max="13320" width="10" style="67" customWidth="1"/>
    <col min="13321" max="13568" width="9.109375" style="67"/>
    <col min="13569" max="13569" width="5.33203125" style="67" customWidth="1"/>
    <col min="13570" max="13570" width="40.6640625" style="67" customWidth="1"/>
    <col min="13571" max="13571" width="9.6640625" style="67" customWidth="1"/>
    <col min="13572" max="13572" width="12.6640625" style="67" customWidth="1"/>
    <col min="13573" max="13573" width="11.88671875" style="67" customWidth="1"/>
    <col min="13574" max="13574" width="12.88671875" style="67" customWidth="1"/>
    <col min="13575" max="13575" width="13.88671875" style="67" customWidth="1"/>
    <col min="13576" max="13576" width="10" style="67" customWidth="1"/>
    <col min="13577" max="13824" width="9.109375" style="67"/>
    <col min="13825" max="13825" width="5.33203125" style="67" customWidth="1"/>
    <col min="13826" max="13826" width="40.6640625" style="67" customWidth="1"/>
    <col min="13827" max="13827" width="9.6640625" style="67" customWidth="1"/>
    <col min="13828" max="13828" width="12.6640625" style="67" customWidth="1"/>
    <col min="13829" max="13829" width="11.88671875" style="67" customWidth="1"/>
    <col min="13830" max="13830" width="12.88671875" style="67" customWidth="1"/>
    <col min="13831" max="13831" width="13.88671875" style="67" customWidth="1"/>
    <col min="13832" max="13832" width="10" style="67" customWidth="1"/>
    <col min="13833" max="14080" width="9.109375" style="67"/>
    <col min="14081" max="14081" width="5.33203125" style="67" customWidth="1"/>
    <col min="14082" max="14082" width="40.6640625" style="67" customWidth="1"/>
    <col min="14083" max="14083" width="9.6640625" style="67" customWidth="1"/>
    <col min="14084" max="14084" width="12.6640625" style="67" customWidth="1"/>
    <col min="14085" max="14085" width="11.88671875" style="67" customWidth="1"/>
    <col min="14086" max="14086" width="12.88671875" style="67" customWidth="1"/>
    <col min="14087" max="14087" width="13.88671875" style="67" customWidth="1"/>
    <col min="14088" max="14088" width="10" style="67" customWidth="1"/>
    <col min="14089" max="14336" width="9.109375" style="67"/>
    <col min="14337" max="14337" width="5.33203125" style="67" customWidth="1"/>
    <col min="14338" max="14338" width="40.6640625" style="67" customWidth="1"/>
    <col min="14339" max="14339" width="9.6640625" style="67" customWidth="1"/>
    <col min="14340" max="14340" width="12.6640625" style="67" customWidth="1"/>
    <col min="14341" max="14341" width="11.88671875" style="67" customWidth="1"/>
    <col min="14342" max="14342" width="12.88671875" style="67" customWidth="1"/>
    <col min="14343" max="14343" width="13.88671875" style="67" customWidth="1"/>
    <col min="14344" max="14344" width="10" style="67" customWidth="1"/>
    <col min="14345" max="14592" width="9.109375" style="67"/>
    <col min="14593" max="14593" width="5.33203125" style="67" customWidth="1"/>
    <col min="14594" max="14594" width="40.6640625" style="67" customWidth="1"/>
    <col min="14595" max="14595" width="9.6640625" style="67" customWidth="1"/>
    <col min="14596" max="14596" width="12.6640625" style="67" customWidth="1"/>
    <col min="14597" max="14597" width="11.88671875" style="67" customWidth="1"/>
    <col min="14598" max="14598" width="12.88671875" style="67" customWidth="1"/>
    <col min="14599" max="14599" width="13.88671875" style="67" customWidth="1"/>
    <col min="14600" max="14600" width="10" style="67" customWidth="1"/>
    <col min="14601" max="14848" width="9.109375" style="67"/>
    <col min="14849" max="14849" width="5.33203125" style="67" customWidth="1"/>
    <col min="14850" max="14850" width="40.6640625" style="67" customWidth="1"/>
    <col min="14851" max="14851" width="9.6640625" style="67" customWidth="1"/>
    <col min="14852" max="14852" width="12.6640625" style="67" customWidth="1"/>
    <col min="14853" max="14853" width="11.88671875" style="67" customWidth="1"/>
    <col min="14854" max="14854" width="12.88671875" style="67" customWidth="1"/>
    <col min="14855" max="14855" width="13.88671875" style="67" customWidth="1"/>
    <col min="14856" max="14856" width="10" style="67" customWidth="1"/>
    <col min="14857" max="15104" width="9.109375" style="67"/>
    <col min="15105" max="15105" width="5.33203125" style="67" customWidth="1"/>
    <col min="15106" max="15106" width="40.6640625" style="67" customWidth="1"/>
    <col min="15107" max="15107" width="9.6640625" style="67" customWidth="1"/>
    <col min="15108" max="15108" width="12.6640625" style="67" customWidth="1"/>
    <col min="15109" max="15109" width="11.88671875" style="67" customWidth="1"/>
    <col min="15110" max="15110" width="12.88671875" style="67" customWidth="1"/>
    <col min="15111" max="15111" width="13.88671875" style="67" customWidth="1"/>
    <col min="15112" max="15112" width="10" style="67" customWidth="1"/>
    <col min="15113" max="15360" width="9.109375" style="67"/>
    <col min="15361" max="15361" width="5.33203125" style="67" customWidth="1"/>
    <col min="15362" max="15362" width="40.6640625" style="67" customWidth="1"/>
    <col min="15363" max="15363" width="9.6640625" style="67" customWidth="1"/>
    <col min="15364" max="15364" width="12.6640625" style="67" customWidth="1"/>
    <col min="15365" max="15365" width="11.88671875" style="67" customWidth="1"/>
    <col min="15366" max="15366" width="12.88671875" style="67" customWidth="1"/>
    <col min="15367" max="15367" width="13.88671875" style="67" customWidth="1"/>
    <col min="15368" max="15368" width="10" style="67" customWidth="1"/>
    <col min="15369" max="15616" width="9.109375" style="67"/>
    <col min="15617" max="15617" width="5.33203125" style="67" customWidth="1"/>
    <col min="15618" max="15618" width="40.6640625" style="67" customWidth="1"/>
    <col min="15619" max="15619" width="9.6640625" style="67" customWidth="1"/>
    <col min="15620" max="15620" width="12.6640625" style="67" customWidth="1"/>
    <col min="15621" max="15621" width="11.88671875" style="67" customWidth="1"/>
    <col min="15622" max="15622" width="12.88671875" style="67" customWidth="1"/>
    <col min="15623" max="15623" width="13.88671875" style="67" customWidth="1"/>
    <col min="15624" max="15624" width="10" style="67" customWidth="1"/>
    <col min="15625" max="15872" width="9.109375" style="67"/>
    <col min="15873" max="15873" width="5.33203125" style="67" customWidth="1"/>
    <col min="15874" max="15874" width="40.6640625" style="67" customWidth="1"/>
    <col min="15875" max="15875" width="9.6640625" style="67" customWidth="1"/>
    <col min="15876" max="15876" width="12.6640625" style="67" customWidth="1"/>
    <col min="15877" max="15877" width="11.88671875" style="67" customWidth="1"/>
    <col min="15878" max="15878" width="12.88671875" style="67" customWidth="1"/>
    <col min="15879" max="15879" width="13.88671875" style="67" customWidth="1"/>
    <col min="15880" max="15880" width="10" style="67" customWidth="1"/>
    <col min="15881" max="16128" width="9.109375" style="67"/>
    <col min="16129" max="16129" width="5.33203125" style="67" customWidth="1"/>
    <col min="16130" max="16130" width="40.6640625" style="67" customWidth="1"/>
    <col min="16131" max="16131" width="9.6640625" style="67" customWidth="1"/>
    <col min="16132" max="16132" width="12.6640625" style="67" customWidth="1"/>
    <col min="16133" max="16133" width="11.88671875" style="67" customWidth="1"/>
    <col min="16134" max="16134" width="12.88671875" style="67" customWidth="1"/>
    <col min="16135" max="16135" width="13.88671875" style="67" customWidth="1"/>
    <col min="16136" max="16136" width="10" style="67" customWidth="1"/>
    <col min="16137" max="16384" width="9.109375" style="67"/>
  </cols>
  <sheetData>
    <row r="1" spans="1:8">
      <c r="F1" s="91" t="s">
        <v>674</v>
      </c>
    </row>
    <row r="2" spans="1:8" ht="57.75" customHeight="1">
      <c r="A2" s="453" t="s">
        <v>695</v>
      </c>
      <c r="B2" s="453"/>
      <c r="C2" s="453"/>
      <c r="D2" s="453"/>
      <c r="E2" s="453"/>
      <c r="F2" s="453"/>
      <c r="G2" s="137"/>
      <c r="H2" s="137"/>
    </row>
    <row r="3" spans="1:8" ht="25.5" customHeight="1">
      <c r="A3" s="454" t="s">
        <v>145</v>
      </c>
      <c r="B3" s="454"/>
      <c r="C3" s="454"/>
      <c r="D3" s="454"/>
      <c r="E3" s="454"/>
      <c r="F3" s="454"/>
      <c r="G3" s="145"/>
      <c r="H3" s="145"/>
    </row>
    <row r="4" spans="1:8" ht="15" customHeight="1">
      <c r="A4" s="183"/>
      <c r="B4" s="180"/>
      <c r="C4" s="184"/>
      <c r="D4" s="184"/>
      <c r="E4" s="184"/>
      <c r="F4" s="184"/>
      <c r="G4" s="119"/>
    </row>
    <row r="5" spans="1:8" ht="18" customHeight="1">
      <c r="B5" s="185"/>
      <c r="C5" s="186"/>
      <c r="D5" s="185"/>
      <c r="E5" s="185"/>
      <c r="F5" s="185"/>
      <c r="G5" s="382"/>
      <c r="H5" s="82"/>
    </row>
    <row r="6" spans="1:8" ht="21" customHeight="1">
      <c r="A6" s="457" t="s">
        <v>182</v>
      </c>
      <c r="B6" s="457" t="s">
        <v>272</v>
      </c>
      <c r="C6" s="482" t="s">
        <v>266</v>
      </c>
      <c r="D6" s="457" t="s">
        <v>273</v>
      </c>
      <c r="E6" s="457" t="s">
        <v>274</v>
      </c>
      <c r="F6" s="482" t="s">
        <v>191</v>
      </c>
      <c r="G6" s="82"/>
      <c r="H6" s="82"/>
    </row>
    <row r="7" spans="1:8" ht="29.25" customHeight="1">
      <c r="A7" s="457"/>
      <c r="B7" s="457"/>
      <c r="C7" s="483"/>
      <c r="D7" s="457"/>
      <c r="E7" s="457"/>
      <c r="F7" s="483"/>
      <c r="G7" s="82"/>
      <c r="H7" s="82"/>
    </row>
    <row r="8" spans="1:8" ht="29.25" hidden="1" customHeight="1">
      <c r="A8" s="377"/>
      <c r="B8" s="377"/>
      <c r="C8" s="375"/>
      <c r="D8" s="377"/>
      <c r="E8" s="377"/>
      <c r="F8" s="375"/>
      <c r="G8" s="82"/>
      <c r="H8" s="82"/>
    </row>
    <row r="9" spans="1:8" ht="29.25" hidden="1" customHeight="1">
      <c r="A9" s="377"/>
      <c r="B9" s="377"/>
      <c r="C9" s="375"/>
      <c r="D9" s="377"/>
      <c r="E9" s="377"/>
      <c r="F9" s="375"/>
      <c r="G9" s="82"/>
      <c r="H9" s="82"/>
    </row>
    <row r="10" spans="1:8" ht="29.25" hidden="1" customHeight="1">
      <c r="A10" s="377"/>
      <c r="B10" s="377"/>
      <c r="C10" s="375"/>
      <c r="D10" s="377"/>
      <c r="E10" s="377"/>
      <c r="F10" s="375"/>
      <c r="G10" s="82"/>
      <c r="H10" s="82"/>
    </row>
    <row r="11" spans="1:8" ht="29.25" hidden="1" customHeight="1">
      <c r="A11" s="377"/>
      <c r="B11" s="377"/>
      <c r="C11" s="375"/>
      <c r="D11" s="377"/>
      <c r="E11" s="377"/>
      <c r="F11" s="375"/>
      <c r="G11" s="82"/>
      <c r="H11" s="82"/>
    </row>
    <row r="12" spans="1:8">
      <c r="A12" s="374">
        <v>1</v>
      </c>
      <c r="B12" s="374">
        <v>2</v>
      </c>
      <c r="C12" s="375">
        <v>3</v>
      </c>
      <c r="D12" s="374">
        <v>4</v>
      </c>
      <c r="E12" s="374">
        <v>5</v>
      </c>
      <c r="F12" s="375">
        <v>6</v>
      </c>
      <c r="G12" s="82"/>
      <c r="H12" s="82"/>
    </row>
    <row r="13" spans="1:8" ht="15" customHeight="1">
      <c r="A13" s="169"/>
      <c r="B13" s="170"/>
      <c r="C13" s="376" t="s">
        <v>677</v>
      </c>
      <c r="D13" s="187"/>
      <c r="E13" s="187"/>
      <c r="F13" s="188"/>
      <c r="G13" s="82"/>
      <c r="H13" s="82"/>
    </row>
    <row r="14" spans="1:8" ht="15" customHeight="1">
      <c r="A14" s="169"/>
      <c r="B14" s="170"/>
      <c r="C14" s="376"/>
      <c r="D14" s="187"/>
      <c r="E14" s="187"/>
      <c r="F14" s="188"/>
      <c r="G14" s="82"/>
      <c r="H14" s="82"/>
    </row>
    <row r="15" spans="1:8" ht="15" customHeight="1">
      <c r="A15" s="169"/>
      <c r="B15" s="487" t="s">
        <v>275</v>
      </c>
      <c r="C15" s="488"/>
      <c r="D15" s="489"/>
      <c r="E15" s="187"/>
      <c r="F15" s="188"/>
      <c r="G15" s="82"/>
      <c r="H15" s="82"/>
    </row>
    <row r="16" spans="1:8" ht="15" customHeight="1">
      <c r="A16" s="169"/>
      <c r="B16" s="383"/>
      <c r="C16" s="376" t="s">
        <v>675</v>
      </c>
      <c r="D16" s="97"/>
      <c r="E16" s="187"/>
      <c r="F16" s="188"/>
      <c r="G16" s="82"/>
      <c r="H16" s="82"/>
    </row>
    <row r="17" spans="1:8">
      <c r="A17" s="169"/>
      <c r="B17" s="144"/>
      <c r="C17" s="376" t="s">
        <v>676</v>
      </c>
      <c r="D17" s="97"/>
      <c r="E17" s="187"/>
      <c r="F17" s="188"/>
      <c r="G17" s="82"/>
      <c r="H17" s="82"/>
    </row>
    <row r="18" spans="1:8" ht="15" customHeight="1">
      <c r="A18" s="169"/>
      <c r="B18" s="383"/>
      <c r="C18" s="383"/>
      <c r="D18" s="97"/>
      <c r="E18" s="187"/>
      <c r="F18" s="188"/>
      <c r="G18" s="82"/>
      <c r="H18" s="82"/>
    </row>
    <row r="19" spans="1:8" ht="15" customHeight="1">
      <c r="A19" s="169"/>
      <c r="B19" s="487" t="s">
        <v>276</v>
      </c>
      <c r="C19" s="488"/>
      <c r="D19" s="489"/>
      <c r="E19" s="187"/>
      <c r="F19" s="188"/>
      <c r="G19" s="82"/>
      <c r="H19" s="82"/>
    </row>
    <row r="20" spans="1:8" ht="15" customHeight="1">
      <c r="A20" s="169"/>
      <c r="B20" s="379"/>
      <c r="C20" s="380"/>
      <c r="D20" s="381"/>
      <c r="E20" s="187"/>
      <c r="F20" s="188"/>
      <c r="G20" s="82"/>
      <c r="H20" s="82"/>
    </row>
    <row r="21" spans="1:8" ht="14.25" customHeight="1">
      <c r="A21" s="169"/>
      <c r="B21" s="487" t="s">
        <v>271</v>
      </c>
      <c r="C21" s="488"/>
      <c r="D21" s="489"/>
      <c r="E21" s="187"/>
      <c r="F21" s="188"/>
      <c r="G21" s="82"/>
      <c r="H21" s="82"/>
    </row>
    <row r="22" spans="1:8" ht="15" customHeight="1">
      <c r="A22" s="169"/>
      <c r="B22" s="192" t="s">
        <v>6</v>
      </c>
      <c r="C22" s="171"/>
      <c r="D22" s="187"/>
      <c r="E22" s="187"/>
      <c r="F22" s="188"/>
      <c r="G22" s="82"/>
      <c r="H22" s="82"/>
    </row>
    <row r="23" spans="1:8">
      <c r="A23" s="193"/>
      <c r="B23" s="194"/>
      <c r="C23" s="195"/>
      <c r="D23" s="195"/>
      <c r="E23" s="181"/>
      <c r="F23" s="181"/>
      <c r="G23" s="139"/>
      <c r="H23" s="82"/>
    </row>
    <row r="24" spans="1:8">
      <c r="A24" s="196"/>
      <c r="B24" s="197"/>
      <c r="C24" s="198"/>
      <c r="D24" s="198"/>
      <c r="E24" s="140"/>
      <c r="F24" s="140"/>
      <c r="G24" s="139"/>
    </row>
    <row r="26" spans="1:8">
      <c r="B26" s="378" t="s">
        <v>180</v>
      </c>
    </row>
    <row r="28" spans="1:8">
      <c r="B28" s="67" t="s">
        <v>134</v>
      </c>
    </row>
    <row r="30" spans="1:8">
      <c r="B30" s="67" t="s">
        <v>135</v>
      </c>
    </row>
  </sheetData>
  <mergeCells count="11">
    <mergeCell ref="B15:D15"/>
    <mergeCell ref="B19:D19"/>
    <mergeCell ref="B21:D21"/>
    <mergeCell ref="A2:F2"/>
    <mergeCell ref="A3:F3"/>
    <mergeCell ref="A6:A7"/>
    <mergeCell ref="B6:B7"/>
    <mergeCell ref="C6:C7"/>
    <mergeCell ref="D6:D7"/>
    <mergeCell ref="E6:E7"/>
    <mergeCell ref="F6:F7"/>
  </mergeCells>
  <printOptions horizontalCentered="1"/>
  <pageMargins left="0.70866141732283472" right="0" top="0" bottom="0" header="0.31496062992125984" footer="0.31496062992125984"/>
  <pageSetup paperSize="9" orientation="landscape" r:id="rId1"/>
  <rowBreaks count="1" manualBreakCount="1">
    <brk id="1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4"/>
  <sheetViews>
    <sheetView workbookViewId="0">
      <selection activeCell="A3" sqref="A3:G3"/>
    </sheetView>
  </sheetViews>
  <sheetFormatPr defaultRowHeight="13.2"/>
  <cols>
    <col min="1" max="1" width="4.6640625" style="67" customWidth="1"/>
    <col min="2" max="2" width="30" style="67" customWidth="1"/>
    <col min="3" max="3" width="10.109375" style="67" customWidth="1"/>
    <col min="4" max="4" width="12" style="67" customWidth="1"/>
    <col min="5" max="5" width="13.33203125" style="67" customWidth="1"/>
    <col min="6" max="6" width="6.88671875" style="67" customWidth="1"/>
    <col min="7" max="7" width="17.109375" style="67" customWidth="1"/>
    <col min="8" max="256" width="9.109375" style="67"/>
    <col min="257" max="257" width="4.6640625" style="67" customWidth="1"/>
    <col min="258" max="258" width="30" style="67" customWidth="1"/>
    <col min="259" max="259" width="10.109375" style="67" customWidth="1"/>
    <col min="260" max="260" width="12" style="67" customWidth="1"/>
    <col min="261" max="261" width="13.33203125" style="67" customWidth="1"/>
    <col min="262" max="262" width="6.88671875" style="67" customWidth="1"/>
    <col min="263" max="263" width="17.109375" style="67" customWidth="1"/>
    <col min="264" max="512" width="9.109375" style="67"/>
    <col min="513" max="513" width="4.6640625" style="67" customWidth="1"/>
    <col min="514" max="514" width="30" style="67" customWidth="1"/>
    <col min="515" max="515" width="10.109375" style="67" customWidth="1"/>
    <col min="516" max="516" width="12" style="67" customWidth="1"/>
    <col min="517" max="517" width="13.33203125" style="67" customWidth="1"/>
    <col min="518" max="518" width="6.88671875" style="67" customWidth="1"/>
    <col min="519" max="519" width="17.109375" style="67" customWidth="1"/>
    <col min="520" max="768" width="9.109375" style="67"/>
    <col min="769" max="769" width="4.6640625" style="67" customWidth="1"/>
    <col min="770" max="770" width="30" style="67" customWidth="1"/>
    <col min="771" max="771" width="10.109375" style="67" customWidth="1"/>
    <col min="772" max="772" width="12" style="67" customWidth="1"/>
    <col min="773" max="773" width="13.33203125" style="67" customWidth="1"/>
    <col min="774" max="774" width="6.88671875" style="67" customWidth="1"/>
    <col min="775" max="775" width="17.109375" style="67" customWidth="1"/>
    <col min="776" max="1024" width="9.109375" style="67"/>
    <col min="1025" max="1025" width="4.6640625" style="67" customWidth="1"/>
    <col min="1026" max="1026" width="30" style="67" customWidth="1"/>
    <col min="1027" max="1027" width="10.109375" style="67" customWidth="1"/>
    <col min="1028" max="1028" width="12" style="67" customWidth="1"/>
    <col min="1029" max="1029" width="13.33203125" style="67" customWidth="1"/>
    <col min="1030" max="1030" width="6.88671875" style="67" customWidth="1"/>
    <col min="1031" max="1031" width="17.109375" style="67" customWidth="1"/>
    <col min="1032" max="1280" width="9.109375" style="67"/>
    <col min="1281" max="1281" width="4.6640625" style="67" customWidth="1"/>
    <col min="1282" max="1282" width="30" style="67" customWidth="1"/>
    <col min="1283" max="1283" width="10.109375" style="67" customWidth="1"/>
    <col min="1284" max="1284" width="12" style="67" customWidth="1"/>
    <col min="1285" max="1285" width="13.33203125" style="67" customWidth="1"/>
    <col min="1286" max="1286" width="6.88671875" style="67" customWidth="1"/>
    <col min="1287" max="1287" width="17.109375" style="67" customWidth="1"/>
    <col min="1288" max="1536" width="9.109375" style="67"/>
    <col min="1537" max="1537" width="4.6640625" style="67" customWidth="1"/>
    <col min="1538" max="1538" width="30" style="67" customWidth="1"/>
    <col min="1539" max="1539" width="10.109375" style="67" customWidth="1"/>
    <col min="1540" max="1540" width="12" style="67" customWidth="1"/>
    <col min="1541" max="1541" width="13.33203125" style="67" customWidth="1"/>
    <col min="1542" max="1542" width="6.88671875" style="67" customWidth="1"/>
    <col min="1543" max="1543" width="17.109375" style="67" customWidth="1"/>
    <col min="1544" max="1792" width="9.109375" style="67"/>
    <col min="1793" max="1793" width="4.6640625" style="67" customWidth="1"/>
    <col min="1794" max="1794" width="30" style="67" customWidth="1"/>
    <col min="1795" max="1795" width="10.109375" style="67" customWidth="1"/>
    <col min="1796" max="1796" width="12" style="67" customWidth="1"/>
    <col min="1797" max="1797" width="13.33203125" style="67" customWidth="1"/>
    <col min="1798" max="1798" width="6.88671875" style="67" customWidth="1"/>
    <col min="1799" max="1799" width="17.109375" style="67" customWidth="1"/>
    <col min="1800" max="2048" width="9.109375" style="67"/>
    <col min="2049" max="2049" width="4.6640625" style="67" customWidth="1"/>
    <col min="2050" max="2050" width="30" style="67" customWidth="1"/>
    <col min="2051" max="2051" width="10.109375" style="67" customWidth="1"/>
    <col min="2052" max="2052" width="12" style="67" customWidth="1"/>
    <col min="2053" max="2053" width="13.33203125" style="67" customWidth="1"/>
    <col min="2054" max="2054" width="6.88671875" style="67" customWidth="1"/>
    <col min="2055" max="2055" width="17.109375" style="67" customWidth="1"/>
    <col min="2056" max="2304" width="9.109375" style="67"/>
    <col min="2305" max="2305" width="4.6640625" style="67" customWidth="1"/>
    <col min="2306" max="2306" width="30" style="67" customWidth="1"/>
    <col min="2307" max="2307" width="10.109375" style="67" customWidth="1"/>
    <col min="2308" max="2308" width="12" style="67" customWidth="1"/>
    <col min="2309" max="2309" width="13.33203125" style="67" customWidth="1"/>
    <col min="2310" max="2310" width="6.88671875" style="67" customWidth="1"/>
    <col min="2311" max="2311" width="17.109375" style="67" customWidth="1"/>
    <col min="2312" max="2560" width="9.109375" style="67"/>
    <col min="2561" max="2561" width="4.6640625" style="67" customWidth="1"/>
    <col min="2562" max="2562" width="30" style="67" customWidth="1"/>
    <col min="2563" max="2563" width="10.109375" style="67" customWidth="1"/>
    <col min="2564" max="2564" width="12" style="67" customWidth="1"/>
    <col min="2565" max="2565" width="13.33203125" style="67" customWidth="1"/>
    <col min="2566" max="2566" width="6.88671875" style="67" customWidth="1"/>
    <col min="2567" max="2567" width="17.109375" style="67" customWidth="1"/>
    <col min="2568" max="2816" width="9.109375" style="67"/>
    <col min="2817" max="2817" width="4.6640625" style="67" customWidth="1"/>
    <col min="2818" max="2818" width="30" style="67" customWidth="1"/>
    <col min="2819" max="2819" width="10.109375" style="67" customWidth="1"/>
    <col min="2820" max="2820" width="12" style="67" customWidth="1"/>
    <col min="2821" max="2821" width="13.33203125" style="67" customWidth="1"/>
    <col min="2822" max="2822" width="6.88671875" style="67" customWidth="1"/>
    <col min="2823" max="2823" width="17.109375" style="67" customWidth="1"/>
    <col min="2824" max="3072" width="9.109375" style="67"/>
    <col min="3073" max="3073" width="4.6640625" style="67" customWidth="1"/>
    <col min="3074" max="3074" width="30" style="67" customWidth="1"/>
    <col min="3075" max="3075" width="10.109375" style="67" customWidth="1"/>
    <col min="3076" max="3076" width="12" style="67" customWidth="1"/>
    <col min="3077" max="3077" width="13.33203125" style="67" customWidth="1"/>
    <col min="3078" max="3078" width="6.88671875" style="67" customWidth="1"/>
    <col min="3079" max="3079" width="17.109375" style="67" customWidth="1"/>
    <col min="3080" max="3328" width="9.109375" style="67"/>
    <col min="3329" max="3329" width="4.6640625" style="67" customWidth="1"/>
    <col min="3330" max="3330" width="30" style="67" customWidth="1"/>
    <col min="3331" max="3331" width="10.109375" style="67" customWidth="1"/>
    <col min="3332" max="3332" width="12" style="67" customWidth="1"/>
    <col min="3333" max="3333" width="13.33203125" style="67" customWidth="1"/>
    <col min="3334" max="3334" width="6.88671875" style="67" customWidth="1"/>
    <col min="3335" max="3335" width="17.109375" style="67" customWidth="1"/>
    <col min="3336" max="3584" width="9.109375" style="67"/>
    <col min="3585" max="3585" width="4.6640625" style="67" customWidth="1"/>
    <col min="3586" max="3586" width="30" style="67" customWidth="1"/>
    <col min="3587" max="3587" width="10.109375" style="67" customWidth="1"/>
    <col min="3588" max="3588" width="12" style="67" customWidth="1"/>
    <col min="3589" max="3589" width="13.33203125" style="67" customWidth="1"/>
    <col min="3590" max="3590" width="6.88671875" style="67" customWidth="1"/>
    <col min="3591" max="3591" width="17.109375" style="67" customWidth="1"/>
    <col min="3592" max="3840" width="9.109375" style="67"/>
    <col min="3841" max="3841" width="4.6640625" style="67" customWidth="1"/>
    <col min="3842" max="3842" width="30" style="67" customWidth="1"/>
    <col min="3843" max="3843" width="10.109375" style="67" customWidth="1"/>
    <col min="3844" max="3844" width="12" style="67" customWidth="1"/>
    <col min="3845" max="3845" width="13.33203125" style="67" customWidth="1"/>
    <col min="3846" max="3846" width="6.88671875" style="67" customWidth="1"/>
    <col min="3847" max="3847" width="17.109375" style="67" customWidth="1"/>
    <col min="3848" max="4096" width="9.109375" style="67"/>
    <col min="4097" max="4097" width="4.6640625" style="67" customWidth="1"/>
    <col min="4098" max="4098" width="30" style="67" customWidth="1"/>
    <col min="4099" max="4099" width="10.109375" style="67" customWidth="1"/>
    <col min="4100" max="4100" width="12" style="67" customWidth="1"/>
    <col min="4101" max="4101" width="13.33203125" style="67" customWidth="1"/>
    <col min="4102" max="4102" width="6.88671875" style="67" customWidth="1"/>
    <col min="4103" max="4103" width="17.109375" style="67" customWidth="1"/>
    <col min="4104" max="4352" width="9.109375" style="67"/>
    <col min="4353" max="4353" width="4.6640625" style="67" customWidth="1"/>
    <col min="4354" max="4354" width="30" style="67" customWidth="1"/>
    <col min="4355" max="4355" width="10.109375" style="67" customWidth="1"/>
    <col min="4356" max="4356" width="12" style="67" customWidth="1"/>
    <col min="4357" max="4357" width="13.33203125" style="67" customWidth="1"/>
    <col min="4358" max="4358" width="6.88671875" style="67" customWidth="1"/>
    <col min="4359" max="4359" width="17.109375" style="67" customWidth="1"/>
    <col min="4360" max="4608" width="9.109375" style="67"/>
    <col min="4609" max="4609" width="4.6640625" style="67" customWidth="1"/>
    <col min="4610" max="4610" width="30" style="67" customWidth="1"/>
    <col min="4611" max="4611" width="10.109375" style="67" customWidth="1"/>
    <col min="4612" max="4612" width="12" style="67" customWidth="1"/>
    <col min="4613" max="4613" width="13.33203125" style="67" customWidth="1"/>
    <col min="4614" max="4614" width="6.88671875" style="67" customWidth="1"/>
    <col min="4615" max="4615" width="17.109375" style="67" customWidth="1"/>
    <col min="4616" max="4864" width="9.109375" style="67"/>
    <col min="4865" max="4865" width="4.6640625" style="67" customWidth="1"/>
    <col min="4866" max="4866" width="30" style="67" customWidth="1"/>
    <col min="4867" max="4867" width="10.109375" style="67" customWidth="1"/>
    <col min="4868" max="4868" width="12" style="67" customWidth="1"/>
    <col min="4869" max="4869" width="13.33203125" style="67" customWidth="1"/>
    <col min="4870" max="4870" width="6.88671875" style="67" customWidth="1"/>
    <col min="4871" max="4871" width="17.109375" style="67" customWidth="1"/>
    <col min="4872" max="5120" width="9.109375" style="67"/>
    <col min="5121" max="5121" width="4.6640625" style="67" customWidth="1"/>
    <col min="5122" max="5122" width="30" style="67" customWidth="1"/>
    <col min="5123" max="5123" width="10.109375" style="67" customWidth="1"/>
    <col min="5124" max="5124" width="12" style="67" customWidth="1"/>
    <col min="5125" max="5125" width="13.33203125" style="67" customWidth="1"/>
    <col min="5126" max="5126" width="6.88671875" style="67" customWidth="1"/>
    <col min="5127" max="5127" width="17.109375" style="67" customWidth="1"/>
    <col min="5128" max="5376" width="9.109375" style="67"/>
    <col min="5377" max="5377" width="4.6640625" style="67" customWidth="1"/>
    <col min="5378" max="5378" width="30" style="67" customWidth="1"/>
    <col min="5379" max="5379" width="10.109375" style="67" customWidth="1"/>
    <col min="5380" max="5380" width="12" style="67" customWidth="1"/>
    <col min="5381" max="5381" width="13.33203125" style="67" customWidth="1"/>
    <col min="5382" max="5382" width="6.88671875" style="67" customWidth="1"/>
    <col min="5383" max="5383" width="17.109375" style="67" customWidth="1"/>
    <col min="5384" max="5632" width="9.109375" style="67"/>
    <col min="5633" max="5633" width="4.6640625" style="67" customWidth="1"/>
    <col min="5634" max="5634" width="30" style="67" customWidth="1"/>
    <col min="5635" max="5635" width="10.109375" style="67" customWidth="1"/>
    <col min="5636" max="5636" width="12" style="67" customWidth="1"/>
    <col min="5637" max="5637" width="13.33203125" style="67" customWidth="1"/>
    <col min="5638" max="5638" width="6.88671875" style="67" customWidth="1"/>
    <col min="5639" max="5639" width="17.109375" style="67" customWidth="1"/>
    <col min="5640" max="5888" width="9.109375" style="67"/>
    <col min="5889" max="5889" width="4.6640625" style="67" customWidth="1"/>
    <col min="5890" max="5890" width="30" style="67" customWidth="1"/>
    <col min="5891" max="5891" width="10.109375" style="67" customWidth="1"/>
    <col min="5892" max="5892" width="12" style="67" customWidth="1"/>
    <col min="5893" max="5893" width="13.33203125" style="67" customWidth="1"/>
    <col min="5894" max="5894" width="6.88671875" style="67" customWidth="1"/>
    <col min="5895" max="5895" width="17.109375" style="67" customWidth="1"/>
    <col min="5896" max="6144" width="9.109375" style="67"/>
    <col min="6145" max="6145" width="4.6640625" style="67" customWidth="1"/>
    <col min="6146" max="6146" width="30" style="67" customWidth="1"/>
    <col min="6147" max="6147" width="10.109375" style="67" customWidth="1"/>
    <col min="6148" max="6148" width="12" style="67" customWidth="1"/>
    <col min="6149" max="6149" width="13.33203125" style="67" customWidth="1"/>
    <col min="6150" max="6150" width="6.88671875" style="67" customWidth="1"/>
    <col min="6151" max="6151" width="17.109375" style="67" customWidth="1"/>
    <col min="6152" max="6400" width="9.109375" style="67"/>
    <col min="6401" max="6401" width="4.6640625" style="67" customWidth="1"/>
    <col min="6402" max="6402" width="30" style="67" customWidth="1"/>
    <col min="6403" max="6403" width="10.109375" style="67" customWidth="1"/>
    <col min="6404" max="6404" width="12" style="67" customWidth="1"/>
    <col min="6405" max="6405" width="13.33203125" style="67" customWidth="1"/>
    <col min="6406" max="6406" width="6.88671875" style="67" customWidth="1"/>
    <col min="6407" max="6407" width="17.109375" style="67" customWidth="1"/>
    <col min="6408" max="6656" width="9.109375" style="67"/>
    <col min="6657" max="6657" width="4.6640625" style="67" customWidth="1"/>
    <col min="6658" max="6658" width="30" style="67" customWidth="1"/>
    <col min="6659" max="6659" width="10.109375" style="67" customWidth="1"/>
    <col min="6660" max="6660" width="12" style="67" customWidth="1"/>
    <col min="6661" max="6661" width="13.33203125" style="67" customWidth="1"/>
    <col min="6662" max="6662" width="6.88671875" style="67" customWidth="1"/>
    <col min="6663" max="6663" width="17.109375" style="67" customWidth="1"/>
    <col min="6664" max="6912" width="9.109375" style="67"/>
    <col min="6913" max="6913" width="4.6640625" style="67" customWidth="1"/>
    <col min="6914" max="6914" width="30" style="67" customWidth="1"/>
    <col min="6915" max="6915" width="10.109375" style="67" customWidth="1"/>
    <col min="6916" max="6916" width="12" style="67" customWidth="1"/>
    <col min="6917" max="6917" width="13.33203125" style="67" customWidth="1"/>
    <col min="6918" max="6918" width="6.88671875" style="67" customWidth="1"/>
    <col min="6919" max="6919" width="17.109375" style="67" customWidth="1"/>
    <col min="6920" max="7168" width="9.109375" style="67"/>
    <col min="7169" max="7169" width="4.6640625" style="67" customWidth="1"/>
    <col min="7170" max="7170" width="30" style="67" customWidth="1"/>
    <col min="7171" max="7171" width="10.109375" style="67" customWidth="1"/>
    <col min="7172" max="7172" width="12" style="67" customWidth="1"/>
    <col min="7173" max="7173" width="13.33203125" style="67" customWidth="1"/>
    <col min="7174" max="7174" width="6.88671875" style="67" customWidth="1"/>
    <col min="7175" max="7175" width="17.109375" style="67" customWidth="1"/>
    <col min="7176" max="7424" width="9.109375" style="67"/>
    <col min="7425" max="7425" width="4.6640625" style="67" customWidth="1"/>
    <col min="7426" max="7426" width="30" style="67" customWidth="1"/>
    <col min="7427" max="7427" width="10.109375" style="67" customWidth="1"/>
    <col min="7428" max="7428" width="12" style="67" customWidth="1"/>
    <col min="7429" max="7429" width="13.33203125" style="67" customWidth="1"/>
    <col min="7430" max="7430" width="6.88671875" style="67" customWidth="1"/>
    <col min="7431" max="7431" width="17.109375" style="67" customWidth="1"/>
    <col min="7432" max="7680" width="9.109375" style="67"/>
    <col min="7681" max="7681" width="4.6640625" style="67" customWidth="1"/>
    <col min="7682" max="7682" width="30" style="67" customWidth="1"/>
    <col min="7683" max="7683" width="10.109375" style="67" customWidth="1"/>
    <col min="7684" max="7684" width="12" style="67" customWidth="1"/>
    <col min="7685" max="7685" width="13.33203125" style="67" customWidth="1"/>
    <col min="7686" max="7686" width="6.88671875" style="67" customWidth="1"/>
    <col min="7687" max="7687" width="17.109375" style="67" customWidth="1"/>
    <col min="7688" max="7936" width="9.109375" style="67"/>
    <col min="7937" max="7937" width="4.6640625" style="67" customWidth="1"/>
    <col min="7938" max="7938" width="30" style="67" customWidth="1"/>
    <col min="7939" max="7939" width="10.109375" style="67" customWidth="1"/>
    <col min="7940" max="7940" width="12" style="67" customWidth="1"/>
    <col min="7941" max="7941" width="13.33203125" style="67" customWidth="1"/>
    <col min="7942" max="7942" width="6.88671875" style="67" customWidth="1"/>
    <col min="7943" max="7943" width="17.109375" style="67" customWidth="1"/>
    <col min="7944" max="8192" width="9.109375" style="67"/>
    <col min="8193" max="8193" width="4.6640625" style="67" customWidth="1"/>
    <col min="8194" max="8194" width="30" style="67" customWidth="1"/>
    <col min="8195" max="8195" width="10.109375" style="67" customWidth="1"/>
    <col min="8196" max="8196" width="12" style="67" customWidth="1"/>
    <col min="8197" max="8197" width="13.33203125" style="67" customWidth="1"/>
    <col min="8198" max="8198" width="6.88671875" style="67" customWidth="1"/>
    <col min="8199" max="8199" width="17.109375" style="67" customWidth="1"/>
    <col min="8200" max="8448" width="9.109375" style="67"/>
    <col min="8449" max="8449" width="4.6640625" style="67" customWidth="1"/>
    <col min="8450" max="8450" width="30" style="67" customWidth="1"/>
    <col min="8451" max="8451" width="10.109375" style="67" customWidth="1"/>
    <col min="8452" max="8452" width="12" style="67" customWidth="1"/>
    <col min="8453" max="8453" width="13.33203125" style="67" customWidth="1"/>
    <col min="8454" max="8454" width="6.88671875" style="67" customWidth="1"/>
    <col min="8455" max="8455" width="17.109375" style="67" customWidth="1"/>
    <col min="8456" max="8704" width="9.109375" style="67"/>
    <col min="8705" max="8705" width="4.6640625" style="67" customWidth="1"/>
    <col min="8706" max="8706" width="30" style="67" customWidth="1"/>
    <col min="8707" max="8707" width="10.109375" style="67" customWidth="1"/>
    <col min="8708" max="8708" width="12" style="67" customWidth="1"/>
    <col min="8709" max="8709" width="13.33203125" style="67" customWidth="1"/>
    <col min="8710" max="8710" width="6.88671875" style="67" customWidth="1"/>
    <col min="8711" max="8711" width="17.109375" style="67" customWidth="1"/>
    <col min="8712" max="8960" width="9.109375" style="67"/>
    <col min="8961" max="8961" width="4.6640625" style="67" customWidth="1"/>
    <col min="8962" max="8962" width="30" style="67" customWidth="1"/>
    <col min="8963" max="8963" width="10.109375" style="67" customWidth="1"/>
    <col min="8964" max="8964" width="12" style="67" customWidth="1"/>
    <col min="8965" max="8965" width="13.33203125" style="67" customWidth="1"/>
    <col min="8966" max="8966" width="6.88671875" style="67" customWidth="1"/>
    <col min="8967" max="8967" width="17.109375" style="67" customWidth="1"/>
    <col min="8968" max="9216" width="9.109375" style="67"/>
    <col min="9217" max="9217" width="4.6640625" style="67" customWidth="1"/>
    <col min="9218" max="9218" width="30" style="67" customWidth="1"/>
    <col min="9219" max="9219" width="10.109375" style="67" customWidth="1"/>
    <col min="9220" max="9220" width="12" style="67" customWidth="1"/>
    <col min="9221" max="9221" width="13.33203125" style="67" customWidth="1"/>
    <col min="9222" max="9222" width="6.88671875" style="67" customWidth="1"/>
    <col min="9223" max="9223" width="17.109375" style="67" customWidth="1"/>
    <col min="9224" max="9472" width="9.109375" style="67"/>
    <col min="9473" max="9473" width="4.6640625" style="67" customWidth="1"/>
    <col min="9474" max="9474" width="30" style="67" customWidth="1"/>
    <col min="9475" max="9475" width="10.109375" style="67" customWidth="1"/>
    <col min="9476" max="9476" width="12" style="67" customWidth="1"/>
    <col min="9477" max="9477" width="13.33203125" style="67" customWidth="1"/>
    <col min="9478" max="9478" width="6.88671875" style="67" customWidth="1"/>
    <col min="9479" max="9479" width="17.109375" style="67" customWidth="1"/>
    <col min="9480" max="9728" width="9.109375" style="67"/>
    <col min="9729" max="9729" width="4.6640625" style="67" customWidth="1"/>
    <col min="9730" max="9730" width="30" style="67" customWidth="1"/>
    <col min="9731" max="9731" width="10.109375" style="67" customWidth="1"/>
    <col min="9732" max="9732" width="12" style="67" customWidth="1"/>
    <col min="9733" max="9733" width="13.33203125" style="67" customWidth="1"/>
    <col min="9734" max="9734" width="6.88671875" style="67" customWidth="1"/>
    <col min="9735" max="9735" width="17.109375" style="67" customWidth="1"/>
    <col min="9736" max="9984" width="9.109375" style="67"/>
    <col min="9985" max="9985" width="4.6640625" style="67" customWidth="1"/>
    <col min="9986" max="9986" width="30" style="67" customWidth="1"/>
    <col min="9987" max="9987" width="10.109375" style="67" customWidth="1"/>
    <col min="9988" max="9988" width="12" style="67" customWidth="1"/>
    <col min="9989" max="9989" width="13.33203125" style="67" customWidth="1"/>
    <col min="9990" max="9990" width="6.88671875" style="67" customWidth="1"/>
    <col min="9991" max="9991" width="17.109375" style="67" customWidth="1"/>
    <col min="9992" max="10240" width="9.109375" style="67"/>
    <col min="10241" max="10241" width="4.6640625" style="67" customWidth="1"/>
    <col min="10242" max="10242" width="30" style="67" customWidth="1"/>
    <col min="10243" max="10243" width="10.109375" style="67" customWidth="1"/>
    <col min="10244" max="10244" width="12" style="67" customWidth="1"/>
    <col min="10245" max="10245" width="13.33203125" style="67" customWidth="1"/>
    <col min="10246" max="10246" width="6.88671875" style="67" customWidth="1"/>
    <col min="10247" max="10247" width="17.109375" style="67" customWidth="1"/>
    <col min="10248" max="10496" width="9.109375" style="67"/>
    <col min="10497" max="10497" width="4.6640625" style="67" customWidth="1"/>
    <col min="10498" max="10498" width="30" style="67" customWidth="1"/>
    <col min="10499" max="10499" width="10.109375" style="67" customWidth="1"/>
    <col min="10500" max="10500" width="12" style="67" customWidth="1"/>
    <col min="10501" max="10501" width="13.33203125" style="67" customWidth="1"/>
    <col min="10502" max="10502" width="6.88671875" style="67" customWidth="1"/>
    <col min="10503" max="10503" width="17.109375" style="67" customWidth="1"/>
    <col min="10504" max="10752" width="9.109375" style="67"/>
    <col min="10753" max="10753" width="4.6640625" style="67" customWidth="1"/>
    <col min="10754" max="10754" width="30" style="67" customWidth="1"/>
    <col min="10755" max="10755" width="10.109375" style="67" customWidth="1"/>
    <col min="10756" max="10756" width="12" style="67" customWidth="1"/>
    <col min="10757" max="10757" width="13.33203125" style="67" customWidth="1"/>
    <col min="10758" max="10758" width="6.88671875" style="67" customWidth="1"/>
    <col min="10759" max="10759" width="17.109375" style="67" customWidth="1"/>
    <col min="10760" max="11008" width="9.109375" style="67"/>
    <col min="11009" max="11009" width="4.6640625" style="67" customWidth="1"/>
    <col min="11010" max="11010" width="30" style="67" customWidth="1"/>
    <col min="11011" max="11011" width="10.109375" style="67" customWidth="1"/>
    <col min="11012" max="11012" width="12" style="67" customWidth="1"/>
    <col min="11013" max="11013" width="13.33203125" style="67" customWidth="1"/>
    <col min="11014" max="11014" width="6.88671875" style="67" customWidth="1"/>
    <col min="11015" max="11015" width="17.109375" style="67" customWidth="1"/>
    <col min="11016" max="11264" width="9.109375" style="67"/>
    <col min="11265" max="11265" width="4.6640625" style="67" customWidth="1"/>
    <col min="11266" max="11266" width="30" style="67" customWidth="1"/>
    <col min="11267" max="11267" width="10.109375" style="67" customWidth="1"/>
    <col min="11268" max="11268" width="12" style="67" customWidth="1"/>
    <col min="11269" max="11269" width="13.33203125" style="67" customWidth="1"/>
    <col min="11270" max="11270" width="6.88671875" style="67" customWidth="1"/>
    <col min="11271" max="11271" width="17.109375" style="67" customWidth="1"/>
    <col min="11272" max="11520" width="9.109375" style="67"/>
    <col min="11521" max="11521" width="4.6640625" style="67" customWidth="1"/>
    <col min="11522" max="11522" width="30" style="67" customWidth="1"/>
    <col min="11523" max="11523" width="10.109375" style="67" customWidth="1"/>
    <col min="11524" max="11524" width="12" style="67" customWidth="1"/>
    <col min="11525" max="11525" width="13.33203125" style="67" customWidth="1"/>
    <col min="11526" max="11526" width="6.88671875" style="67" customWidth="1"/>
    <col min="11527" max="11527" width="17.109375" style="67" customWidth="1"/>
    <col min="11528" max="11776" width="9.109375" style="67"/>
    <col min="11777" max="11777" width="4.6640625" style="67" customWidth="1"/>
    <col min="11778" max="11778" width="30" style="67" customWidth="1"/>
    <col min="11779" max="11779" width="10.109375" style="67" customWidth="1"/>
    <col min="11780" max="11780" width="12" style="67" customWidth="1"/>
    <col min="11781" max="11781" width="13.33203125" style="67" customWidth="1"/>
    <col min="11782" max="11782" width="6.88671875" style="67" customWidth="1"/>
    <col min="11783" max="11783" width="17.109375" style="67" customWidth="1"/>
    <col min="11784" max="12032" width="9.109375" style="67"/>
    <col min="12033" max="12033" width="4.6640625" style="67" customWidth="1"/>
    <col min="12034" max="12034" width="30" style="67" customWidth="1"/>
    <col min="12035" max="12035" width="10.109375" style="67" customWidth="1"/>
    <col min="12036" max="12036" width="12" style="67" customWidth="1"/>
    <col min="12037" max="12037" width="13.33203125" style="67" customWidth="1"/>
    <col min="12038" max="12038" width="6.88671875" style="67" customWidth="1"/>
    <col min="12039" max="12039" width="17.109375" style="67" customWidth="1"/>
    <col min="12040" max="12288" width="9.109375" style="67"/>
    <col min="12289" max="12289" width="4.6640625" style="67" customWidth="1"/>
    <col min="12290" max="12290" width="30" style="67" customWidth="1"/>
    <col min="12291" max="12291" width="10.109375" style="67" customWidth="1"/>
    <col min="12292" max="12292" width="12" style="67" customWidth="1"/>
    <col min="12293" max="12293" width="13.33203125" style="67" customWidth="1"/>
    <col min="12294" max="12294" width="6.88671875" style="67" customWidth="1"/>
    <col min="12295" max="12295" width="17.109375" style="67" customWidth="1"/>
    <col min="12296" max="12544" width="9.109375" style="67"/>
    <col min="12545" max="12545" width="4.6640625" style="67" customWidth="1"/>
    <col min="12546" max="12546" width="30" style="67" customWidth="1"/>
    <col min="12547" max="12547" width="10.109375" style="67" customWidth="1"/>
    <col min="12548" max="12548" width="12" style="67" customWidth="1"/>
    <col min="12549" max="12549" width="13.33203125" style="67" customWidth="1"/>
    <col min="12550" max="12550" width="6.88671875" style="67" customWidth="1"/>
    <col min="12551" max="12551" width="17.109375" style="67" customWidth="1"/>
    <col min="12552" max="12800" width="9.109375" style="67"/>
    <col min="12801" max="12801" width="4.6640625" style="67" customWidth="1"/>
    <col min="12802" max="12802" width="30" style="67" customWidth="1"/>
    <col min="12803" max="12803" width="10.109375" style="67" customWidth="1"/>
    <col min="12804" max="12804" width="12" style="67" customWidth="1"/>
    <col min="12805" max="12805" width="13.33203125" style="67" customWidth="1"/>
    <col min="12806" max="12806" width="6.88671875" style="67" customWidth="1"/>
    <col min="12807" max="12807" width="17.109375" style="67" customWidth="1"/>
    <col min="12808" max="13056" width="9.109375" style="67"/>
    <col min="13057" max="13057" width="4.6640625" style="67" customWidth="1"/>
    <col min="13058" max="13058" width="30" style="67" customWidth="1"/>
    <col min="13059" max="13059" width="10.109375" style="67" customWidth="1"/>
    <col min="13060" max="13060" width="12" style="67" customWidth="1"/>
    <col min="13061" max="13061" width="13.33203125" style="67" customWidth="1"/>
    <col min="13062" max="13062" width="6.88671875" style="67" customWidth="1"/>
    <col min="13063" max="13063" width="17.109375" style="67" customWidth="1"/>
    <col min="13064" max="13312" width="9.109375" style="67"/>
    <col min="13313" max="13313" width="4.6640625" style="67" customWidth="1"/>
    <col min="13314" max="13314" width="30" style="67" customWidth="1"/>
    <col min="13315" max="13315" width="10.109375" style="67" customWidth="1"/>
    <col min="13316" max="13316" width="12" style="67" customWidth="1"/>
    <col min="13317" max="13317" width="13.33203125" style="67" customWidth="1"/>
    <col min="13318" max="13318" width="6.88671875" style="67" customWidth="1"/>
    <col min="13319" max="13319" width="17.109375" style="67" customWidth="1"/>
    <col min="13320" max="13568" width="9.109375" style="67"/>
    <col min="13569" max="13569" width="4.6640625" style="67" customWidth="1"/>
    <col min="13570" max="13570" width="30" style="67" customWidth="1"/>
    <col min="13571" max="13571" width="10.109375" style="67" customWidth="1"/>
    <col min="13572" max="13572" width="12" style="67" customWidth="1"/>
    <col min="13573" max="13573" width="13.33203125" style="67" customWidth="1"/>
    <col min="13574" max="13574" width="6.88671875" style="67" customWidth="1"/>
    <col min="13575" max="13575" width="17.109375" style="67" customWidth="1"/>
    <col min="13576" max="13824" width="9.109375" style="67"/>
    <col min="13825" max="13825" width="4.6640625" style="67" customWidth="1"/>
    <col min="13826" max="13826" width="30" style="67" customWidth="1"/>
    <col min="13827" max="13827" width="10.109375" style="67" customWidth="1"/>
    <col min="13828" max="13828" width="12" style="67" customWidth="1"/>
    <col min="13829" max="13829" width="13.33203125" style="67" customWidth="1"/>
    <col min="13830" max="13830" width="6.88671875" style="67" customWidth="1"/>
    <col min="13831" max="13831" width="17.109375" style="67" customWidth="1"/>
    <col min="13832" max="14080" width="9.109375" style="67"/>
    <col min="14081" max="14081" width="4.6640625" style="67" customWidth="1"/>
    <col min="14082" max="14082" width="30" style="67" customWidth="1"/>
    <col min="14083" max="14083" width="10.109375" style="67" customWidth="1"/>
    <col min="14084" max="14084" width="12" style="67" customWidth="1"/>
    <col min="14085" max="14085" width="13.33203125" style="67" customWidth="1"/>
    <col min="14086" max="14086" width="6.88671875" style="67" customWidth="1"/>
    <col min="14087" max="14087" width="17.109375" style="67" customWidth="1"/>
    <col min="14088" max="14336" width="9.109375" style="67"/>
    <col min="14337" max="14337" width="4.6640625" style="67" customWidth="1"/>
    <col min="14338" max="14338" width="30" style="67" customWidth="1"/>
    <col min="14339" max="14339" width="10.109375" style="67" customWidth="1"/>
    <col min="14340" max="14340" width="12" style="67" customWidth="1"/>
    <col min="14341" max="14341" width="13.33203125" style="67" customWidth="1"/>
    <col min="14342" max="14342" width="6.88671875" style="67" customWidth="1"/>
    <col min="14343" max="14343" width="17.109375" style="67" customWidth="1"/>
    <col min="14344" max="14592" width="9.109375" style="67"/>
    <col min="14593" max="14593" width="4.6640625" style="67" customWidth="1"/>
    <col min="14594" max="14594" width="30" style="67" customWidth="1"/>
    <col min="14595" max="14595" width="10.109375" style="67" customWidth="1"/>
    <col min="14596" max="14596" width="12" style="67" customWidth="1"/>
    <col min="14597" max="14597" width="13.33203125" style="67" customWidth="1"/>
    <col min="14598" max="14598" width="6.88671875" style="67" customWidth="1"/>
    <col min="14599" max="14599" width="17.109375" style="67" customWidth="1"/>
    <col min="14600" max="14848" width="9.109375" style="67"/>
    <col min="14849" max="14849" width="4.6640625" style="67" customWidth="1"/>
    <col min="14850" max="14850" width="30" style="67" customWidth="1"/>
    <col min="14851" max="14851" width="10.109375" style="67" customWidth="1"/>
    <col min="14852" max="14852" width="12" style="67" customWidth="1"/>
    <col min="14853" max="14853" width="13.33203125" style="67" customWidth="1"/>
    <col min="14854" max="14854" width="6.88671875" style="67" customWidth="1"/>
    <col min="14855" max="14855" width="17.109375" style="67" customWidth="1"/>
    <col min="14856" max="15104" width="9.109375" style="67"/>
    <col min="15105" max="15105" width="4.6640625" style="67" customWidth="1"/>
    <col min="15106" max="15106" width="30" style="67" customWidth="1"/>
    <col min="15107" max="15107" width="10.109375" style="67" customWidth="1"/>
    <col min="15108" max="15108" width="12" style="67" customWidth="1"/>
    <col min="15109" max="15109" width="13.33203125" style="67" customWidth="1"/>
    <col min="15110" max="15110" width="6.88671875" style="67" customWidth="1"/>
    <col min="15111" max="15111" width="17.109375" style="67" customWidth="1"/>
    <col min="15112" max="15360" width="9.109375" style="67"/>
    <col min="15361" max="15361" width="4.6640625" style="67" customWidth="1"/>
    <col min="15362" max="15362" width="30" style="67" customWidth="1"/>
    <col min="15363" max="15363" width="10.109375" style="67" customWidth="1"/>
    <col min="15364" max="15364" width="12" style="67" customWidth="1"/>
    <col min="15365" max="15365" width="13.33203125" style="67" customWidth="1"/>
    <col min="15366" max="15366" width="6.88671875" style="67" customWidth="1"/>
    <col min="15367" max="15367" width="17.109375" style="67" customWidth="1"/>
    <col min="15368" max="15616" width="9.109375" style="67"/>
    <col min="15617" max="15617" width="4.6640625" style="67" customWidth="1"/>
    <col min="15618" max="15618" width="30" style="67" customWidth="1"/>
    <col min="15619" max="15619" width="10.109375" style="67" customWidth="1"/>
    <col min="15620" max="15620" width="12" style="67" customWidth="1"/>
    <col min="15621" max="15621" width="13.33203125" style="67" customWidth="1"/>
    <col min="15622" max="15622" width="6.88671875" style="67" customWidth="1"/>
    <col min="15623" max="15623" width="17.109375" style="67" customWidth="1"/>
    <col min="15624" max="15872" width="9.109375" style="67"/>
    <col min="15873" max="15873" width="4.6640625" style="67" customWidth="1"/>
    <col min="15874" max="15874" width="30" style="67" customWidth="1"/>
    <col min="15875" max="15875" width="10.109375" style="67" customWidth="1"/>
    <col min="15876" max="15876" width="12" style="67" customWidth="1"/>
    <col min="15877" max="15877" width="13.33203125" style="67" customWidth="1"/>
    <col min="15878" max="15878" width="6.88671875" style="67" customWidth="1"/>
    <col min="15879" max="15879" width="17.109375" style="67" customWidth="1"/>
    <col min="15880" max="16128" width="9.109375" style="67"/>
    <col min="16129" max="16129" width="4.6640625" style="67" customWidth="1"/>
    <col min="16130" max="16130" width="30" style="67" customWidth="1"/>
    <col min="16131" max="16131" width="10.109375" style="67" customWidth="1"/>
    <col min="16132" max="16132" width="12" style="67" customWidth="1"/>
    <col min="16133" max="16133" width="13.33203125" style="67" customWidth="1"/>
    <col min="16134" max="16134" width="6.88671875" style="67" customWidth="1"/>
    <col min="16135" max="16135" width="17.109375" style="67" customWidth="1"/>
    <col min="16136" max="16384" width="9.109375" style="67"/>
  </cols>
  <sheetData>
    <row r="1" spans="1:7">
      <c r="G1" s="91" t="s">
        <v>352</v>
      </c>
    </row>
    <row r="2" spans="1:7" ht="32.25" customHeight="1">
      <c r="A2" s="453" t="s">
        <v>696</v>
      </c>
      <c r="B2" s="453"/>
      <c r="C2" s="453"/>
      <c r="D2" s="453"/>
      <c r="E2" s="453"/>
      <c r="F2" s="453"/>
      <c r="G2" s="453"/>
    </row>
    <row r="3" spans="1:7" ht="25.5" customHeight="1">
      <c r="A3" s="454" t="s">
        <v>145</v>
      </c>
      <c r="B3" s="454"/>
      <c r="C3" s="454"/>
      <c r="D3" s="454"/>
      <c r="E3" s="454"/>
      <c r="F3" s="454"/>
      <c r="G3" s="454"/>
    </row>
    <row r="4" spans="1:7">
      <c r="A4" s="199"/>
      <c r="B4" s="199"/>
      <c r="C4" s="199"/>
      <c r="D4" s="199"/>
      <c r="E4" s="199"/>
      <c r="F4" s="199"/>
      <c r="G4" s="199"/>
    </row>
    <row r="5" spans="1:7">
      <c r="B5" s="493" t="s">
        <v>277</v>
      </c>
      <c r="C5" s="493"/>
      <c r="D5" s="493"/>
      <c r="E5" s="493"/>
      <c r="F5" s="493"/>
      <c r="G5" s="493"/>
    </row>
    <row r="6" spans="1:7" ht="18" customHeight="1">
      <c r="A6" s="457" t="s">
        <v>278</v>
      </c>
      <c r="B6" s="457" t="s">
        <v>131</v>
      </c>
      <c r="C6" s="457" t="s">
        <v>221</v>
      </c>
      <c r="D6" s="457" t="s">
        <v>279</v>
      </c>
      <c r="E6" s="457" t="s">
        <v>280</v>
      </c>
      <c r="F6" s="494" t="s">
        <v>191</v>
      </c>
      <c r="G6" s="495"/>
    </row>
    <row r="7" spans="1:7" ht="24" customHeight="1">
      <c r="A7" s="457"/>
      <c r="B7" s="457"/>
      <c r="C7" s="457"/>
      <c r="D7" s="457"/>
      <c r="E7" s="457"/>
      <c r="F7" s="69" t="s">
        <v>281</v>
      </c>
      <c r="G7" s="69" t="s">
        <v>282</v>
      </c>
    </row>
    <row r="8" spans="1:7">
      <c r="A8" s="69">
        <v>1</v>
      </c>
      <c r="B8" s="69">
        <v>2</v>
      </c>
      <c r="C8" s="69">
        <v>3</v>
      </c>
      <c r="D8" s="127">
        <v>4</v>
      </c>
      <c r="E8" s="69">
        <v>5</v>
      </c>
      <c r="F8" s="69">
        <v>6</v>
      </c>
      <c r="G8" s="69">
        <v>7</v>
      </c>
    </row>
    <row r="9" spans="1:7">
      <c r="A9" s="477" t="s">
        <v>283</v>
      </c>
      <c r="B9" s="492"/>
      <c r="C9" s="492"/>
      <c r="D9" s="492"/>
      <c r="E9" s="478"/>
      <c r="F9" s="143"/>
      <c r="G9" s="143"/>
    </row>
    <row r="10" spans="1:7">
      <c r="A10" s="143"/>
      <c r="B10" s="143"/>
      <c r="C10" s="143"/>
      <c r="D10" s="143"/>
      <c r="E10" s="143"/>
      <c r="F10" s="143"/>
      <c r="G10" s="143"/>
    </row>
    <row r="11" spans="1:7">
      <c r="A11" s="143"/>
      <c r="B11" s="143"/>
      <c r="C11" s="143"/>
      <c r="D11" s="143"/>
      <c r="E11" s="143"/>
      <c r="F11" s="143"/>
      <c r="G11" s="143"/>
    </row>
    <row r="12" spans="1:7">
      <c r="A12" s="143"/>
      <c r="B12" s="143"/>
      <c r="C12" s="143"/>
      <c r="D12" s="143"/>
      <c r="E12" s="143"/>
      <c r="F12" s="143"/>
      <c r="G12" s="143"/>
    </row>
    <row r="13" spans="1:7">
      <c r="A13" s="143"/>
      <c r="B13" s="143"/>
      <c r="C13" s="143"/>
      <c r="D13" s="143"/>
      <c r="E13" s="143"/>
      <c r="F13" s="143"/>
      <c r="G13" s="143"/>
    </row>
    <row r="14" spans="1:7">
      <c r="A14" s="143"/>
      <c r="B14" s="143"/>
      <c r="C14" s="143"/>
      <c r="D14" s="143"/>
      <c r="E14" s="143"/>
      <c r="F14" s="143"/>
      <c r="G14" s="143"/>
    </row>
    <row r="15" spans="1:7">
      <c r="A15" s="200">
        <v>1</v>
      </c>
      <c r="B15" s="143" t="s">
        <v>160</v>
      </c>
      <c r="C15" s="143"/>
      <c r="D15" s="143"/>
      <c r="E15" s="143"/>
      <c r="F15" s="143"/>
      <c r="G15" s="143"/>
    </row>
    <row r="16" spans="1:7">
      <c r="A16" s="477" t="s">
        <v>284</v>
      </c>
      <c r="B16" s="492"/>
      <c r="C16" s="492"/>
      <c r="D16" s="492"/>
      <c r="E16" s="478"/>
      <c r="F16" s="143"/>
      <c r="G16" s="143"/>
    </row>
    <row r="17" spans="1:7">
      <c r="A17" s="143"/>
      <c r="B17" s="143"/>
      <c r="C17" s="143"/>
      <c r="D17" s="143"/>
      <c r="E17" s="143"/>
      <c r="F17" s="143"/>
      <c r="G17" s="143"/>
    </row>
    <row r="18" spans="1:7">
      <c r="A18" s="143"/>
      <c r="B18" s="143"/>
      <c r="C18" s="143"/>
      <c r="D18" s="143"/>
      <c r="E18" s="143"/>
      <c r="F18" s="143"/>
      <c r="G18" s="143"/>
    </row>
    <row r="19" spans="1:7">
      <c r="A19" s="143"/>
      <c r="B19" s="143"/>
      <c r="C19" s="143"/>
      <c r="D19" s="143"/>
      <c r="E19" s="143"/>
      <c r="F19" s="143"/>
      <c r="G19" s="143"/>
    </row>
    <row r="20" spans="1:7">
      <c r="A20" s="200">
        <v>2</v>
      </c>
      <c r="B20" s="143" t="s">
        <v>160</v>
      </c>
      <c r="C20" s="143"/>
      <c r="D20" s="143"/>
      <c r="E20" s="143"/>
      <c r="F20" s="143"/>
      <c r="G20" s="143"/>
    </row>
    <row r="21" spans="1:7" ht="14.25" customHeight="1">
      <c r="A21" s="477" t="s">
        <v>285</v>
      </c>
      <c r="B21" s="492"/>
      <c r="C21" s="492"/>
      <c r="D21" s="492"/>
      <c r="E21" s="478"/>
      <c r="F21" s="171"/>
      <c r="G21" s="171"/>
    </row>
    <row r="22" spans="1:7" ht="14.25" customHeight="1">
      <c r="A22" s="143"/>
      <c r="B22" s="143"/>
      <c r="C22" s="143"/>
      <c r="D22" s="201"/>
      <c r="E22" s="201"/>
      <c r="F22" s="171"/>
      <c r="G22" s="171"/>
    </row>
    <row r="23" spans="1:7" ht="15" customHeight="1">
      <c r="A23" s="106"/>
      <c r="B23" s="108"/>
      <c r="C23" s="171"/>
      <c r="D23" s="171"/>
      <c r="E23" s="171"/>
      <c r="F23" s="171"/>
      <c r="G23" s="171"/>
    </row>
    <row r="24" spans="1:7" ht="15" customHeight="1">
      <c r="A24" s="202" t="s">
        <v>196</v>
      </c>
      <c r="B24" s="143" t="s">
        <v>160</v>
      </c>
      <c r="C24" s="171"/>
      <c r="D24" s="171"/>
      <c r="E24" s="171"/>
      <c r="F24" s="171"/>
      <c r="G24" s="171"/>
    </row>
    <row r="25" spans="1:7" ht="15" customHeight="1">
      <c r="A25" s="477" t="s">
        <v>286</v>
      </c>
      <c r="B25" s="492"/>
      <c r="C25" s="492"/>
      <c r="D25" s="492"/>
      <c r="E25" s="478"/>
      <c r="F25" s="171"/>
      <c r="G25" s="171"/>
    </row>
    <row r="26" spans="1:7" ht="15" customHeight="1">
      <c r="A26" s="106"/>
      <c r="B26" s="108"/>
      <c r="C26" s="171"/>
      <c r="D26" s="171"/>
      <c r="E26" s="171"/>
      <c r="F26" s="171"/>
      <c r="G26" s="171"/>
    </row>
    <row r="27" spans="1:7" ht="15" customHeight="1">
      <c r="A27" s="106"/>
      <c r="B27" s="108"/>
      <c r="C27" s="171"/>
      <c r="D27" s="171"/>
      <c r="E27" s="171"/>
      <c r="F27" s="171"/>
      <c r="G27" s="171"/>
    </row>
    <row r="28" spans="1:7" ht="15" customHeight="1">
      <c r="A28" s="202" t="s">
        <v>197</v>
      </c>
      <c r="B28" s="143" t="s">
        <v>160</v>
      </c>
      <c r="C28" s="171"/>
      <c r="D28" s="171"/>
      <c r="E28" s="171"/>
      <c r="F28" s="171"/>
      <c r="G28" s="171"/>
    </row>
    <row r="29" spans="1:7" ht="15" customHeight="1">
      <c r="A29" s="94">
        <v>5</v>
      </c>
      <c r="B29" s="203" t="s">
        <v>122</v>
      </c>
      <c r="C29" s="204"/>
      <c r="D29" s="204"/>
      <c r="E29" s="204"/>
      <c r="F29" s="204"/>
      <c r="G29" s="204"/>
    </row>
    <row r="30" spans="1:7" ht="7.5" customHeight="1">
      <c r="A30" s="205"/>
      <c r="B30" s="180"/>
      <c r="C30" s="206"/>
      <c r="D30" s="206"/>
      <c r="E30" s="206"/>
      <c r="F30" s="206"/>
      <c r="G30" s="206"/>
    </row>
    <row r="31" spans="1:7" ht="15" customHeight="1">
      <c r="A31" s="205"/>
      <c r="B31" s="493" t="s">
        <v>287</v>
      </c>
      <c r="C31" s="493"/>
      <c r="D31" s="493"/>
      <c r="E31" s="493"/>
      <c r="F31" s="496"/>
      <c r="G31" s="496"/>
    </row>
    <row r="32" spans="1:7" ht="39.75" customHeight="1">
      <c r="A32" s="69" t="s">
        <v>278</v>
      </c>
      <c r="B32" s="69" t="s">
        <v>131</v>
      </c>
      <c r="C32" s="69" t="s">
        <v>221</v>
      </c>
      <c r="D32" s="69" t="s">
        <v>288</v>
      </c>
      <c r="E32" s="123" t="s">
        <v>191</v>
      </c>
      <c r="F32" s="207"/>
      <c r="G32" s="82"/>
    </row>
    <row r="33" spans="1:7" ht="15" customHeight="1">
      <c r="A33" s="477" t="s">
        <v>289</v>
      </c>
      <c r="B33" s="492"/>
      <c r="C33" s="492"/>
      <c r="D33" s="208"/>
      <c r="E33" s="143"/>
    </row>
    <row r="34" spans="1:7" ht="15" customHeight="1">
      <c r="A34" s="143"/>
      <c r="B34" s="143"/>
      <c r="C34" s="143"/>
      <c r="D34" s="201"/>
      <c r="E34" s="143"/>
    </row>
    <row r="35" spans="1:7" ht="15" customHeight="1">
      <c r="A35" s="143"/>
      <c r="B35" s="143"/>
      <c r="C35" s="143"/>
      <c r="D35" s="143"/>
      <c r="E35" s="143"/>
    </row>
    <row r="36" spans="1:7" ht="15" customHeight="1">
      <c r="A36" s="200">
        <v>6</v>
      </c>
      <c r="B36" s="203" t="s">
        <v>122</v>
      </c>
      <c r="C36" s="143"/>
      <c r="D36" s="143"/>
      <c r="E36" s="143"/>
    </row>
    <row r="37" spans="1:7" ht="15" customHeight="1">
      <c r="A37" s="205"/>
      <c r="B37" s="180"/>
      <c r="C37" s="206"/>
      <c r="D37" s="206"/>
      <c r="E37" s="206"/>
      <c r="F37" s="206"/>
      <c r="G37" s="206"/>
    </row>
    <row r="39" spans="1:7">
      <c r="B39" s="101" t="s">
        <v>180</v>
      </c>
    </row>
    <row r="41" spans="1:7">
      <c r="B41" s="67" t="s">
        <v>134</v>
      </c>
    </row>
    <row r="43" spans="1:7">
      <c r="B43" s="67" t="s">
        <v>135</v>
      </c>
    </row>
    <row r="44" spans="1:7">
      <c r="A44" s="167"/>
      <c r="B44" s="167"/>
      <c r="C44" s="167"/>
      <c r="D44" s="167"/>
      <c r="E44" s="167"/>
      <c r="F44" s="167"/>
      <c r="G44" s="167"/>
    </row>
  </sheetData>
  <mergeCells count="15">
    <mergeCell ref="A33:C33"/>
    <mergeCell ref="A2:G2"/>
    <mergeCell ref="A3:G3"/>
    <mergeCell ref="B5:G5"/>
    <mergeCell ref="A6:A7"/>
    <mergeCell ref="B6:B7"/>
    <mergeCell ref="C6:C7"/>
    <mergeCell ref="D6:D7"/>
    <mergeCell ref="E6:E7"/>
    <mergeCell ref="F6:G6"/>
    <mergeCell ref="A9:E9"/>
    <mergeCell ref="A16:E16"/>
    <mergeCell ref="A21:E21"/>
    <mergeCell ref="A25:E25"/>
    <mergeCell ref="B31:G31"/>
  </mergeCells>
  <printOptions horizontalCentered="1"/>
  <pageMargins left="0.70866141732283472" right="0" top="0" bottom="0" header="0.31496062992125984" footer="0.31496062992125984"/>
  <pageSetup paperSize="9" scale="85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workbookViewId="0">
      <selection activeCell="A3" sqref="A3:H3"/>
    </sheetView>
  </sheetViews>
  <sheetFormatPr defaultRowHeight="13.2"/>
  <cols>
    <col min="1" max="1" width="14.33203125" style="67" customWidth="1"/>
    <col min="2" max="2" width="16.88671875" style="67" customWidth="1"/>
    <col min="3" max="3" width="15" style="67" customWidth="1"/>
    <col min="4" max="4" width="15.44140625" style="67" customWidth="1"/>
    <col min="5" max="5" width="18.33203125" style="67" customWidth="1"/>
    <col min="6" max="6" width="16" style="67" customWidth="1"/>
    <col min="7" max="7" width="16.6640625" style="67" customWidth="1"/>
    <col min="8" max="8" width="15.33203125" style="67" customWidth="1"/>
    <col min="9" max="254" width="9.109375" style="67"/>
    <col min="255" max="255" width="3.109375" style="67" customWidth="1"/>
    <col min="256" max="256" width="32.44140625" style="67" customWidth="1"/>
    <col min="257" max="257" width="16.88671875" style="67" customWidth="1"/>
    <col min="258" max="258" width="9.33203125" style="67" customWidth="1"/>
    <col min="259" max="259" width="12" style="67" customWidth="1"/>
    <col min="260" max="260" width="9.33203125" style="67" customWidth="1"/>
    <col min="261" max="261" width="10" style="67" customWidth="1"/>
    <col min="262" max="510" width="9.109375" style="67"/>
    <col min="511" max="511" width="3.109375" style="67" customWidth="1"/>
    <col min="512" max="512" width="32.44140625" style="67" customWidth="1"/>
    <col min="513" max="513" width="16.88671875" style="67" customWidth="1"/>
    <col min="514" max="514" width="9.33203125" style="67" customWidth="1"/>
    <col min="515" max="515" width="12" style="67" customWidth="1"/>
    <col min="516" max="516" width="9.33203125" style="67" customWidth="1"/>
    <col min="517" max="517" width="10" style="67" customWidth="1"/>
    <col min="518" max="766" width="9.109375" style="67"/>
    <col min="767" max="767" width="3.109375" style="67" customWidth="1"/>
    <col min="768" max="768" width="32.44140625" style="67" customWidth="1"/>
    <col min="769" max="769" width="16.88671875" style="67" customWidth="1"/>
    <col min="770" max="770" width="9.33203125" style="67" customWidth="1"/>
    <col min="771" max="771" width="12" style="67" customWidth="1"/>
    <col min="772" max="772" width="9.33203125" style="67" customWidth="1"/>
    <col min="773" max="773" width="10" style="67" customWidth="1"/>
    <col min="774" max="1022" width="9.109375" style="67"/>
    <col min="1023" max="1023" width="3.109375" style="67" customWidth="1"/>
    <col min="1024" max="1024" width="32.44140625" style="67" customWidth="1"/>
    <col min="1025" max="1025" width="16.88671875" style="67" customWidth="1"/>
    <col min="1026" max="1026" width="9.33203125" style="67" customWidth="1"/>
    <col min="1027" max="1027" width="12" style="67" customWidth="1"/>
    <col min="1028" max="1028" width="9.33203125" style="67" customWidth="1"/>
    <col min="1029" max="1029" width="10" style="67" customWidth="1"/>
    <col min="1030" max="1278" width="9.109375" style="67"/>
    <col min="1279" max="1279" width="3.109375" style="67" customWidth="1"/>
    <col min="1280" max="1280" width="32.44140625" style="67" customWidth="1"/>
    <col min="1281" max="1281" width="16.88671875" style="67" customWidth="1"/>
    <col min="1282" max="1282" width="9.33203125" style="67" customWidth="1"/>
    <col min="1283" max="1283" width="12" style="67" customWidth="1"/>
    <col min="1284" max="1284" width="9.33203125" style="67" customWidth="1"/>
    <col min="1285" max="1285" width="10" style="67" customWidth="1"/>
    <col min="1286" max="1534" width="9.109375" style="67"/>
    <col min="1535" max="1535" width="3.109375" style="67" customWidth="1"/>
    <col min="1536" max="1536" width="32.44140625" style="67" customWidth="1"/>
    <col min="1537" max="1537" width="16.88671875" style="67" customWidth="1"/>
    <col min="1538" max="1538" width="9.33203125" style="67" customWidth="1"/>
    <col min="1539" max="1539" width="12" style="67" customWidth="1"/>
    <col min="1540" max="1540" width="9.33203125" style="67" customWidth="1"/>
    <col min="1541" max="1541" width="10" style="67" customWidth="1"/>
    <col min="1542" max="1790" width="9.109375" style="67"/>
    <col min="1791" max="1791" width="3.109375" style="67" customWidth="1"/>
    <col min="1792" max="1792" width="32.44140625" style="67" customWidth="1"/>
    <col min="1793" max="1793" width="16.88671875" style="67" customWidth="1"/>
    <col min="1794" max="1794" width="9.33203125" style="67" customWidth="1"/>
    <col min="1795" max="1795" width="12" style="67" customWidth="1"/>
    <col min="1796" max="1796" width="9.33203125" style="67" customWidth="1"/>
    <col min="1797" max="1797" width="10" style="67" customWidth="1"/>
    <col min="1798" max="2046" width="9.109375" style="67"/>
    <col min="2047" max="2047" width="3.109375" style="67" customWidth="1"/>
    <col min="2048" max="2048" width="32.44140625" style="67" customWidth="1"/>
    <col min="2049" max="2049" width="16.88671875" style="67" customWidth="1"/>
    <col min="2050" max="2050" width="9.33203125" style="67" customWidth="1"/>
    <col min="2051" max="2051" width="12" style="67" customWidth="1"/>
    <col min="2052" max="2052" width="9.33203125" style="67" customWidth="1"/>
    <col min="2053" max="2053" width="10" style="67" customWidth="1"/>
    <col min="2054" max="2302" width="9.109375" style="67"/>
    <col min="2303" max="2303" width="3.109375" style="67" customWidth="1"/>
    <col min="2304" max="2304" width="32.44140625" style="67" customWidth="1"/>
    <col min="2305" max="2305" width="16.88671875" style="67" customWidth="1"/>
    <col min="2306" max="2306" width="9.33203125" style="67" customWidth="1"/>
    <col min="2307" max="2307" width="12" style="67" customWidth="1"/>
    <col min="2308" max="2308" width="9.33203125" style="67" customWidth="1"/>
    <col min="2309" max="2309" width="10" style="67" customWidth="1"/>
    <col min="2310" max="2558" width="9.109375" style="67"/>
    <col min="2559" max="2559" width="3.109375" style="67" customWidth="1"/>
    <col min="2560" max="2560" width="32.44140625" style="67" customWidth="1"/>
    <col min="2561" max="2561" width="16.88671875" style="67" customWidth="1"/>
    <col min="2562" max="2562" width="9.33203125" style="67" customWidth="1"/>
    <col min="2563" max="2563" width="12" style="67" customWidth="1"/>
    <col min="2564" max="2564" width="9.33203125" style="67" customWidth="1"/>
    <col min="2565" max="2565" width="10" style="67" customWidth="1"/>
    <col min="2566" max="2814" width="9.109375" style="67"/>
    <col min="2815" max="2815" width="3.109375" style="67" customWidth="1"/>
    <col min="2816" max="2816" width="32.44140625" style="67" customWidth="1"/>
    <col min="2817" max="2817" width="16.88671875" style="67" customWidth="1"/>
    <col min="2818" max="2818" width="9.33203125" style="67" customWidth="1"/>
    <col min="2819" max="2819" width="12" style="67" customWidth="1"/>
    <col min="2820" max="2820" width="9.33203125" style="67" customWidth="1"/>
    <col min="2821" max="2821" width="10" style="67" customWidth="1"/>
    <col min="2822" max="3070" width="9.109375" style="67"/>
    <col min="3071" max="3071" width="3.109375" style="67" customWidth="1"/>
    <col min="3072" max="3072" width="32.44140625" style="67" customWidth="1"/>
    <col min="3073" max="3073" width="16.88671875" style="67" customWidth="1"/>
    <col min="3074" max="3074" width="9.33203125" style="67" customWidth="1"/>
    <col min="3075" max="3075" width="12" style="67" customWidth="1"/>
    <col min="3076" max="3076" width="9.33203125" style="67" customWidth="1"/>
    <col min="3077" max="3077" width="10" style="67" customWidth="1"/>
    <col min="3078" max="3326" width="9.109375" style="67"/>
    <col min="3327" max="3327" width="3.109375" style="67" customWidth="1"/>
    <col min="3328" max="3328" width="32.44140625" style="67" customWidth="1"/>
    <col min="3329" max="3329" width="16.88671875" style="67" customWidth="1"/>
    <col min="3330" max="3330" width="9.33203125" style="67" customWidth="1"/>
    <col min="3331" max="3331" width="12" style="67" customWidth="1"/>
    <col min="3332" max="3332" width="9.33203125" style="67" customWidth="1"/>
    <col min="3333" max="3333" width="10" style="67" customWidth="1"/>
    <col min="3334" max="3582" width="9.109375" style="67"/>
    <col min="3583" max="3583" width="3.109375" style="67" customWidth="1"/>
    <col min="3584" max="3584" width="32.44140625" style="67" customWidth="1"/>
    <col min="3585" max="3585" width="16.88671875" style="67" customWidth="1"/>
    <col min="3586" max="3586" width="9.33203125" style="67" customWidth="1"/>
    <col min="3587" max="3587" width="12" style="67" customWidth="1"/>
    <col min="3588" max="3588" width="9.33203125" style="67" customWidth="1"/>
    <col min="3589" max="3589" width="10" style="67" customWidth="1"/>
    <col min="3590" max="3838" width="9.109375" style="67"/>
    <col min="3839" max="3839" width="3.109375" style="67" customWidth="1"/>
    <col min="3840" max="3840" width="32.44140625" style="67" customWidth="1"/>
    <col min="3841" max="3841" width="16.88671875" style="67" customWidth="1"/>
    <col min="3842" max="3842" width="9.33203125" style="67" customWidth="1"/>
    <col min="3843" max="3843" width="12" style="67" customWidth="1"/>
    <col min="3844" max="3844" width="9.33203125" style="67" customWidth="1"/>
    <col min="3845" max="3845" width="10" style="67" customWidth="1"/>
    <col min="3846" max="4094" width="9.109375" style="67"/>
    <col min="4095" max="4095" width="3.109375" style="67" customWidth="1"/>
    <col min="4096" max="4096" width="32.44140625" style="67" customWidth="1"/>
    <col min="4097" max="4097" width="16.88671875" style="67" customWidth="1"/>
    <col min="4098" max="4098" width="9.33203125" style="67" customWidth="1"/>
    <col min="4099" max="4099" width="12" style="67" customWidth="1"/>
    <col min="4100" max="4100" width="9.33203125" style="67" customWidth="1"/>
    <col min="4101" max="4101" width="10" style="67" customWidth="1"/>
    <col min="4102" max="4350" width="9.109375" style="67"/>
    <col min="4351" max="4351" width="3.109375" style="67" customWidth="1"/>
    <col min="4352" max="4352" width="32.44140625" style="67" customWidth="1"/>
    <col min="4353" max="4353" width="16.88671875" style="67" customWidth="1"/>
    <col min="4354" max="4354" width="9.33203125" style="67" customWidth="1"/>
    <col min="4355" max="4355" width="12" style="67" customWidth="1"/>
    <col min="4356" max="4356" width="9.33203125" style="67" customWidth="1"/>
    <col min="4357" max="4357" width="10" style="67" customWidth="1"/>
    <col min="4358" max="4606" width="9.109375" style="67"/>
    <col min="4607" max="4607" width="3.109375" style="67" customWidth="1"/>
    <col min="4608" max="4608" width="32.44140625" style="67" customWidth="1"/>
    <col min="4609" max="4609" width="16.88671875" style="67" customWidth="1"/>
    <col min="4610" max="4610" width="9.33203125" style="67" customWidth="1"/>
    <col min="4611" max="4611" width="12" style="67" customWidth="1"/>
    <col min="4612" max="4612" width="9.33203125" style="67" customWidth="1"/>
    <col min="4613" max="4613" width="10" style="67" customWidth="1"/>
    <col min="4614" max="4862" width="9.109375" style="67"/>
    <col min="4863" max="4863" width="3.109375" style="67" customWidth="1"/>
    <col min="4864" max="4864" width="32.44140625" style="67" customWidth="1"/>
    <col min="4865" max="4865" width="16.88671875" style="67" customWidth="1"/>
    <col min="4866" max="4866" width="9.33203125" style="67" customWidth="1"/>
    <col min="4867" max="4867" width="12" style="67" customWidth="1"/>
    <col min="4868" max="4868" width="9.33203125" style="67" customWidth="1"/>
    <col min="4869" max="4869" width="10" style="67" customWidth="1"/>
    <col min="4870" max="5118" width="9.109375" style="67"/>
    <col min="5119" max="5119" width="3.109375" style="67" customWidth="1"/>
    <col min="5120" max="5120" width="32.44140625" style="67" customWidth="1"/>
    <col min="5121" max="5121" width="16.88671875" style="67" customWidth="1"/>
    <col min="5122" max="5122" width="9.33203125" style="67" customWidth="1"/>
    <col min="5123" max="5123" width="12" style="67" customWidth="1"/>
    <col min="5124" max="5124" width="9.33203125" style="67" customWidth="1"/>
    <col min="5125" max="5125" width="10" style="67" customWidth="1"/>
    <col min="5126" max="5374" width="9.109375" style="67"/>
    <col min="5375" max="5375" width="3.109375" style="67" customWidth="1"/>
    <col min="5376" max="5376" width="32.44140625" style="67" customWidth="1"/>
    <col min="5377" max="5377" width="16.88671875" style="67" customWidth="1"/>
    <col min="5378" max="5378" width="9.33203125" style="67" customWidth="1"/>
    <col min="5379" max="5379" width="12" style="67" customWidth="1"/>
    <col min="5380" max="5380" width="9.33203125" style="67" customWidth="1"/>
    <col min="5381" max="5381" width="10" style="67" customWidth="1"/>
    <col min="5382" max="5630" width="9.109375" style="67"/>
    <col min="5631" max="5631" width="3.109375" style="67" customWidth="1"/>
    <col min="5632" max="5632" width="32.44140625" style="67" customWidth="1"/>
    <col min="5633" max="5633" width="16.88671875" style="67" customWidth="1"/>
    <col min="5634" max="5634" width="9.33203125" style="67" customWidth="1"/>
    <col min="5635" max="5635" width="12" style="67" customWidth="1"/>
    <col min="5636" max="5636" width="9.33203125" style="67" customWidth="1"/>
    <col min="5637" max="5637" width="10" style="67" customWidth="1"/>
    <col min="5638" max="5886" width="9.109375" style="67"/>
    <col min="5887" max="5887" width="3.109375" style="67" customWidth="1"/>
    <col min="5888" max="5888" width="32.44140625" style="67" customWidth="1"/>
    <col min="5889" max="5889" width="16.88671875" style="67" customWidth="1"/>
    <col min="5890" max="5890" width="9.33203125" style="67" customWidth="1"/>
    <col min="5891" max="5891" width="12" style="67" customWidth="1"/>
    <col min="5892" max="5892" width="9.33203125" style="67" customWidth="1"/>
    <col min="5893" max="5893" width="10" style="67" customWidth="1"/>
    <col min="5894" max="6142" width="9.109375" style="67"/>
    <col min="6143" max="6143" width="3.109375" style="67" customWidth="1"/>
    <col min="6144" max="6144" width="32.44140625" style="67" customWidth="1"/>
    <col min="6145" max="6145" width="16.88671875" style="67" customWidth="1"/>
    <col min="6146" max="6146" width="9.33203125" style="67" customWidth="1"/>
    <col min="6147" max="6147" width="12" style="67" customWidth="1"/>
    <col min="6148" max="6148" width="9.33203125" style="67" customWidth="1"/>
    <col min="6149" max="6149" width="10" style="67" customWidth="1"/>
    <col min="6150" max="6398" width="9.109375" style="67"/>
    <col min="6399" max="6399" width="3.109375" style="67" customWidth="1"/>
    <col min="6400" max="6400" width="32.44140625" style="67" customWidth="1"/>
    <col min="6401" max="6401" width="16.88671875" style="67" customWidth="1"/>
    <col min="6402" max="6402" width="9.33203125" style="67" customWidth="1"/>
    <col min="6403" max="6403" width="12" style="67" customWidth="1"/>
    <col min="6404" max="6404" width="9.33203125" style="67" customWidth="1"/>
    <col min="6405" max="6405" width="10" style="67" customWidth="1"/>
    <col min="6406" max="6654" width="9.109375" style="67"/>
    <col min="6655" max="6655" width="3.109375" style="67" customWidth="1"/>
    <col min="6656" max="6656" width="32.44140625" style="67" customWidth="1"/>
    <col min="6657" max="6657" width="16.88671875" style="67" customWidth="1"/>
    <col min="6658" max="6658" width="9.33203125" style="67" customWidth="1"/>
    <col min="6659" max="6659" width="12" style="67" customWidth="1"/>
    <col min="6660" max="6660" width="9.33203125" style="67" customWidth="1"/>
    <col min="6661" max="6661" width="10" style="67" customWidth="1"/>
    <col min="6662" max="6910" width="9.109375" style="67"/>
    <col min="6911" max="6911" width="3.109375" style="67" customWidth="1"/>
    <col min="6912" max="6912" width="32.44140625" style="67" customWidth="1"/>
    <col min="6913" max="6913" width="16.88671875" style="67" customWidth="1"/>
    <col min="6914" max="6914" width="9.33203125" style="67" customWidth="1"/>
    <col min="6915" max="6915" width="12" style="67" customWidth="1"/>
    <col min="6916" max="6916" width="9.33203125" style="67" customWidth="1"/>
    <col min="6917" max="6917" width="10" style="67" customWidth="1"/>
    <col min="6918" max="7166" width="9.109375" style="67"/>
    <col min="7167" max="7167" width="3.109375" style="67" customWidth="1"/>
    <col min="7168" max="7168" width="32.44140625" style="67" customWidth="1"/>
    <col min="7169" max="7169" width="16.88671875" style="67" customWidth="1"/>
    <col min="7170" max="7170" width="9.33203125" style="67" customWidth="1"/>
    <col min="7171" max="7171" width="12" style="67" customWidth="1"/>
    <col min="7172" max="7172" width="9.33203125" style="67" customWidth="1"/>
    <col min="7173" max="7173" width="10" style="67" customWidth="1"/>
    <col min="7174" max="7422" width="9.109375" style="67"/>
    <col min="7423" max="7423" width="3.109375" style="67" customWidth="1"/>
    <col min="7424" max="7424" width="32.44140625" style="67" customWidth="1"/>
    <col min="7425" max="7425" width="16.88671875" style="67" customWidth="1"/>
    <col min="7426" max="7426" width="9.33203125" style="67" customWidth="1"/>
    <col min="7427" max="7427" width="12" style="67" customWidth="1"/>
    <col min="7428" max="7428" width="9.33203125" style="67" customWidth="1"/>
    <col min="7429" max="7429" width="10" style="67" customWidth="1"/>
    <col min="7430" max="7678" width="9.109375" style="67"/>
    <col min="7679" max="7679" width="3.109375" style="67" customWidth="1"/>
    <col min="7680" max="7680" width="32.44140625" style="67" customWidth="1"/>
    <col min="7681" max="7681" width="16.88671875" style="67" customWidth="1"/>
    <col min="7682" max="7682" width="9.33203125" style="67" customWidth="1"/>
    <col min="7683" max="7683" width="12" style="67" customWidth="1"/>
    <col min="7684" max="7684" width="9.33203125" style="67" customWidth="1"/>
    <col min="7685" max="7685" width="10" style="67" customWidth="1"/>
    <col min="7686" max="7934" width="9.109375" style="67"/>
    <col min="7935" max="7935" width="3.109375" style="67" customWidth="1"/>
    <col min="7936" max="7936" width="32.44140625" style="67" customWidth="1"/>
    <col min="7937" max="7937" width="16.88671875" style="67" customWidth="1"/>
    <col min="7938" max="7938" width="9.33203125" style="67" customWidth="1"/>
    <col min="7939" max="7939" width="12" style="67" customWidth="1"/>
    <col min="7940" max="7940" width="9.33203125" style="67" customWidth="1"/>
    <col min="7941" max="7941" width="10" style="67" customWidth="1"/>
    <col min="7942" max="8190" width="9.109375" style="67"/>
    <col min="8191" max="8191" width="3.109375" style="67" customWidth="1"/>
    <col min="8192" max="8192" width="32.44140625" style="67" customWidth="1"/>
    <col min="8193" max="8193" width="16.88671875" style="67" customWidth="1"/>
    <col min="8194" max="8194" width="9.33203125" style="67" customWidth="1"/>
    <col min="8195" max="8195" width="12" style="67" customWidth="1"/>
    <col min="8196" max="8196" width="9.33203125" style="67" customWidth="1"/>
    <col min="8197" max="8197" width="10" style="67" customWidth="1"/>
    <col min="8198" max="8446" width="9.109375" style="67"/>
    <col min="8447" max="8447" width="3.109375" style="67" customWidth="1"/>
    <col min="8448" max="8448" width="32.44140625" style="67" customWidth="1"/>
    <col min="8449" max="8449" width="16.88671875" style="67" customWidth="1"/>
    <col min="8450" max="8450" width="9.33203125" style="67" customWidth="1"/>
    <col min="8451" max="8451" width="12" style="67" customWidth="1"/>
    <col min="8452" max="8452" width="9.33203125" style="67" customWidth="1"/>
    <col min="8453" max="8453" width="10" style="67" customWidth="1"/>
    <col min="8454" max="8702" width="9.109375" style="67"/>
    <col min="8703" max="8703" width="3.109375" style="67" customWidth="1"/>
    <col min="8704" max="8704" width="32.44140625" style="67" customWidth="1"/>
    <col min="8705" max="8705" width="16.88671875" style="67" customWidth="1"/>
    <col min="8706" max="8706" width="9.33203125" style="67" customWidth="1"/>
    <col min="8707" max="8707" width="12" style="67" customWidth="1"/>
    <col min="8708" max="8708" width="9.33203125" style="67" customWidth="1"/>
    <col min="8709" max="8709" width="10" style="67" customWidth="1"/>
    <col min="8710" max="8958" width="9.109375" style="67"/>
    <col min="8959" max="8959" width="3.109375" style="67" customWidth="1"/>
    <col min="8960" max="8960" width="32.44140625" style="67" customWidth="1"/>
    <col min="8961" max="8961" width="16.88671875" style="67" customWidth="1"/>
    <col min="8962" max="8962" width="9.33203125" style="67" customWidth="1"/>
    <col min="8963" max="8963" width="12" style="67" customWidth="1"/>
    <col min="8964" max="8964" width="9.33203125" style="67" customWidth="1"/>
    <col min="8965" max="8965" width="10" style="67" customWidth="1"/>
    <col min="8966" max="9214" width="9.109375" style="67"/>
    <col min="9215" max="9215" width="3.109375" style="67" customWidth="1"/>
    <col min="9216" max="9216" width="32.44140625" style="67" customWidth="1"/>
    <col min="9217" max="9217" width="16.88671875" style="67" customWidth="1"/>
    <col min="9218" max="9218" width="9.33203125" style="67" customWidth="1"/>
    <col min="9219" max="9219" width="12" style="67" customWidth="1"/>
    <col min="9220" max="9220" width="9.33203125" style="67" customWidth="1"/>
    <col min="9221" max="9221" width="10" style="67" customWidth="1"/>
    <col min="9222" max="9470" width="9.109375" style="67"/>
    <col min="9471" max="9471" width="3.109375" style="67" customWidth="1"/>
    <col min="9472" max="9472" width="32.44140625" style="67" customWidth="1"/>
    <col min="9473" max="9473" width="16.88671875" style="67" customWidth="1"/>
    <col min="9474" max="9474" width="9.33203125" style="67" customWidth="1"/>
    <col min="9475" max="9475" width="12" style="67" customWidth="1"/>
    <col min="9476" max="9476" width="9.33203125" style="67" customWidth="1"/>
    <col min="9477" max="9477" width="10" style="67" customWidth="1"/>
    <col min="9478" max="9726" width="9.109375" style="67"/>
    <col min="9727" max="9727" width="3.109375" style="67" customWidth="1"/>
    <col min="9728" max="9728" width="32.44140625" style="67" customWidth="1"/>
    <col min="9729" max="9729" width="16.88671875" style="67" customWidth="1"/>
    <col min="9730" max="9730" width="9.33203125" style="67" customWidth="1"/>
    <col min="9731" max="9731" width="12" style="67" customWidth="1"/>
    <col min="9732" max="9732" width="9.33203125" style="67" customWidth="1"/>
    <col min="9733" max="9733" width="10" style="67" customWidth="1"/>
    <col min="9734" max="9982" width="9.109375" style="67"/>
    <col min="9983" max="9983" width="3.109375" style="67" customWidth="1"/>
    <col min="9984" max="9984" width="32.44140625" style="67" customWidth="1"/>
    <col min="9985" max="9985" width="16.88671875" style="67" customWidth="1"/>
    <col min="9986" max="9986" width="9.33203125" style="67" customWidth="1"/>
    <col min="9987" max="9987" width="12" style="67" customWidth="1"/>
    <col min="9988" max="9988" width="9.33203125" style="67" customWidth="1"/>
    <col min="9989" max="9989" width="10" style="67" customWidth="1"/>
    <col min="9990" max="10238" width="9.109375" style="67"/>
    <col min="10239" max="10239" width="3.109375" style="67" customWidth="1"/>
    <col min="10240" max="10240" width="32.44140625" style="67" customWidth="1"/>
    <col min="10241" max="10241" width="16.88671875" style="67" customWidth="1"/>
    <col min="10242" max="10242" width="9.33203125" style="67" customWidth="1"/>
    <col min="10243" max="10243" width="12" style="67" customWidth="1"/>
    <col min="10244" max="10244" width="9.33203125" style="67" customWidth="1"/>
    <col min="10245" max="10245" width="10" style="67" customWidth="1"/>
    <col min="10246" max="10494" width="9.109375" style="67"/>
    <col min="10495" max="10495" width="3.109375" style="67" customWidth="1"/>
    <col min="10496" max="10496" width="32.44140625" style="67" customWidth="1"/>
    <col min="10497" max="10497" width="16.88671875" style="67" customWidth="1"/>
    <col min="10498" max="10498" width="9.33203125" style="67" customWidth="1"/>
    <col min="10499" max="10499" width="12" style="67" customWidth="1"/>
    <col min="10500" max="10500" width="9.33203125" style="67" customWidth="1"/>
    <col min="10501" max="10501" width="10" style="67" customWidth="1"/>
    <col min="10502" max="10750" width="9.109375" style="67"/>
    <col min="10751" max="10751" width="3.109375" style="67" customWidth="1"/>
    <col min="10752" max="10752" width="32.44140625" style="67" customWidth="1"/>
    <col min="10753" max="10753" width="16.88671875" style="67" customWidth="1"/>
    <col min="10754" max="10754" width="9.33203125" style="67" customWidth="1"/>
    <col min="10755" max="10755" width="12" style="67" customWidth="1"/>
    <col min="10756" max="10756" width="9.33203125" style="67" customWidth="1"/>
    <col min="10757" max="10757" width="10" style="67" customWidth="1"/>
    <col min="10758" max="11006" width="9.109375" style="67"/>
    <col min="11007" max="11007" width="3.109375" style="67" customWidth="1"/>
    <col min="11008" max="11008" width="32.44140625" style="67" customWidth="1"/>
    <col min="11009" max="11009" width="16.88671875" style="67" customWidth="1"/>
    <col min="11010" max="11010" width="9.33203125" style="67" customWidth="1"/>
    <col min="11011" max="11011" width="12" style="67" customWidth="1"/>
    <col min="11012" max="11012" width="9.33203125" style="67" customWidth="1"/>
    <col min="11013" max="11013" width="10" style="67" customWidth="1"/>
    <col min="11014" max="11262" width="9.109375" style="67"/>
    <col min="11263" max="11263" width="3.109375" style="67" customWidth="1"/>
    <col min="11264" max="11264" width="32.44140625" style="67" customWidth="1"/>
    <col min="11265" max="11265" width="16.88671875" style="67" customWidth="1"/>
    <col min="11266" max="11266" width="9.33203125" style="67" customWidth="1"/>
    <col min="11267" max="11267" width="12" style="67" customWidth="1"/>
    <col min="11268" max="11268" width="9.33203125" style="67" customWidth="1"/>
    <col min="11269" max="11269" width="10" style="67" customWidth="1"/>
    <col min="11270" max="11518" width="9.109375" style="67"/>
    <col min="11519" max="11519" width="3.109375" style="67" customWidth="1"/>
    <col min="11520" max="11520" width="32.44140625" style="67" customWidth="1"/>
    <col min="11521" max="11521" width="16.88671875" style="67" customWidth="1"/>
    <col min="11522" max="11522" width="9.33203125" style="67" customWidth="1"/>
    <col min="11523" max="11523" width="12" style="67" customWidth="1"/>
    <col min="11524" max="11524" width="9.33203125" style="67" customWidth="1"/>
    <col min="11525" max="11525" width="10" style="67" customWidth="1"/>
    <col min="11526" max="11774" width="9.109375" style="67"/>
    <col min="11775" max="11775" width="3.109375" style="67" customWidth="1"/>
    <col min="11776" max="11776" width="32.44140625" style="67" customWidth="1"/>
    <col min="11777" max="11777" width="16.88671875" style="67" customWidth="1"/>
    <col min="11778" max="11778" width="9.33203125" style="67" customWidth="1"/>
    <col min="11779" max="11779" width="12" style="67" customWidth="1"/>
    <col min="11780" max="11780" width="9.33203125" style="67" customWidth="1"/>
    <col min="11781" max="11781" width="10" style="67" customWidth="1"/>
    <col min="11782" max="12030" width="9.109375" style="67"/>
    <col min="12031" max="12031" width="3.109375" style="67" customWidth="1"/>
    <col min="12032" max="12032" width="32.44140625" style="67" customWidth="1"/>
    <col min="12033" max="12033" width="16.88671875" style="67" customWidth="1"/>
    <col min="12034" max="12034" width="9.33203125" style="67" customWidth="1"/>
    <col min="12035" max="12035" width="12" style="67" customWidth="1"/>
    <col min="12036" max="12036" width="9.33203125" style="67" customWidth="1"/>
    <col min="12037" max="12037" width="10" style="67" customWidth="1"/>
    <col min="12038" max="12286" width="9.109375" style="67"/>
    <col min="12287" max="12287" width="3.109375" style="67" customWidth="1"/>
    <col min="12288" max="12288" width="32.44140625" style="67" customWidth="1"/>
    <col min="12289" max="12289" width="16.88671875" style="67" customWidth="1"/>
    <col min="12290" max="12290" width="9.33203125" style="67" customWidth="1"/>
    <col min="12291" max="12291" width="12" style="67" customWidth="1"/>
    <col min="12292" max="12292" width="9.33203125" style="67" customWidth="1"/>
    <col min="12293" max="12293" width="10" style="67" customWidth="1"/>
    <col min="12294" max="12542" width="9.109375" style="67"/>
    <col min="12543" max="12543" width="3.109375" style="67" customWidth="1"/>
    <col min="12544" max="12544" width="32.44140625" style="67" customWidth="1"/>
    <col min="12545" max="12545" width="16.88671875" style="67" customWidth="1"/>
    <col min="12546" max="12546" width="9.33203125" style="67" customWidth="1"/>
    <col min="12547" max="12547" width="12" style="67" customWidth="1"/>
    <col min="12548" max="12548" width="9.33203125" style="67" customWidth="1"/>
    <col min="12549" max="12549" width="10" style="67" customWidth="1"/>
    <col min="12550" max="12798" width="9.109375" style="67"/>
    <col min="12799" max="12799" width="3.109375" style="67" customWidth="1"/>
    <col min="12800" max="12800" width="32.44140625" style="67" customWidth="1"/>
    <col min="12801" max="12801" width="16.88671875" style="67" customWidth="1"/>
    <col min="12802" max="12802" width="9.33203125" style="67" customWidth="1"/>
    <col min="12803" max="12803" width="12" style="67" customWidth="1"/>
    <col min="12804" max="12804" width="9.33203125" style="67" customWidth="1"/>
    <col min="12805" max="12805" width="10" style="67" customWidth="1"/>
    <col min="12806" max="13054" width="9.109375" style="67"/>
    <col min="13055" max="13055" width="3.109375" style="67" customWidth="1"/>
    <col min="13056" max="13056" width="32.44140625" style="67" customWidth="1"/>
    <col min="13057" max="13057" width="16.88671875" style="67" customWidth="1"/>
    <col min="13058" max="13058" width="9.33203125" style="67" customWidth="1"/>
    <col min="13059" max="13059" width="12" style="67" customWidth="1"/>
    <col min="13060" max="13060" width="9.33203125" style="67" customWidth="1"/>
    <col min="13061" max="13061" width="10" style="67" customWidth="1"/>
    <col min="13062" max="13310" width="9.109375" style="67"/>
    <col min="13311" max="13311" width="3.109375" style="67" customWidth="1"/>
    <col min="13312" max="13312" width="32.44140625" style="67" customWidth="1"/>
    <col min="13313" max="13313" width="16.88671875" style="67" customWidth="1"/>
    <col min="13314" max="13314" width="9.33203125" style="67" customWidth="1"/>
    <col min="13315" max="13315" width="12" style="67" customWidth="1"/>
    <col min="13316" max="13316" width="9.33203125" style="67" customWidth="1"/>
    <col min="13317" max="13317" width="10" style="67" customWidth="1"/>
    <col min="13318" max="13566" width="9.109375" style="67"/>
    <col min="13567" max="13567" width="3.109375" style="67" customWidth="1"/>
    <col min="13568" max="13568" width="32.44140625" style="67" customWidth="1"/>
    <col min="13569" max="13569" width="16.88671875" style="67" customWidth="1"/>
    <col min="13570" max="13570" width="9.33203125" style="67" customWidth="1"/>
    <col min="13571" max="13571" width="12" style="67" customWidth="1"/>
    <col min="13572" max="13572" width="9.33203125" style="67" customWidth="1"/>
    <col min="13573" max="13573" width="10" style="67" customWidth="1"/>
    <col min="13574" max="13822" width="9.109375" style="67"/>
    <col min="13823" max="13823" width="3.109375" style="67" customWidth="1"/>
    <col min="13824" max="13824" width="32.44140625" style="67" customWidth="1"/>
    <col min="13825" max="13825" width="16.88671875" style="67" customWidth="1"/>
    <col min="13826" max="13826" width="9.33203125" style="67" customWidth="1"/>
    <col min="13827" max="13827" width="12" style="67" customWidth="1"/>
    <col min="13828" max="13828" width="9.33203125" style="67" customWidth="1"/>
    <col min="13829" max="13829" width="10" style="67" customWidth="1"/>
    <col min="13830" max="14078" width="9.109375" style="67"/>
    <col min="14079" max="14079" width="3.109375" style="67" customWidth="1"/>
    <col min="14080" max="14080" width="32.44140625" style="67" customWidth="1"/>
    <col min="14081" max="14081" width="16.88671875" style="67" customWidth="1"/>
    <col min="14082" max="14082" width="9.33203125" style="67" customWidth="1"/>
    <col min="14083" max="14083" width="12" style="67" customWidth="1"/>
    <col min="14084" max="14084" width="9.33203125" style="67" customWidth="1"/>
    <col min="14085" max="14085" width="10" style="67" customWidth="1"/>
    <col min="14086" max="14334" width="9.109375" style="67"/>
    <col min="14335" max="14335" width="3.109375" style="67" customWidth="1"/>
    <col min="14336" max="14336" width="32.44140625" style="67" customWidth="1"/>
    <col min="14337" max="14337" width="16.88671875" style="67" customWidth="1"/>
    <col min="14338" max="14338" width="9.33203125" style="67" customWidth="1"/>
    <col min="14339" max="14339" width="12" style="67" customWidth="1"/>
    <col min="14340" max="14340" width="9.33203125" style="67" customWidth="1"/>
    <col min="14341" max="14341" width="10" style="67" customWidth="1"/>
    <col min="14342" max="14590" width="9.109375" style="67"/>
    <col min="14591" max="14591" width="3.109375" style="67" customWidth="1"/>
    <col min="14592" max="14592" width="32.44140625" style="67" customWidth="1"/>
    <col min="14593" max="14593" width="16.88671875" style="67" customWidth="1"/>
    <col min="14594" max="14594" width="9.33203125" style="67" customWidth="1"/>
    <col min="14595" max="14595" width="12" style="67" customWidth="1"/>
    <col min="14596" max="14596" width="9.33203125" style="67" customWidth="1"/>
    <col min="14597" max="14597" width="10" style="67" customWidth="1"/>
    <col min="14598" max="14846" width="9.109375" style="67"/>
    <col min="14847" max="14847" width="3.109375" style="67" customWidth="1"/>
    <col min="14848" max="14848" width="32.44140625" style="67" customWidth="1"/>
    <col min="14849" max="14849" width="16.88671875" style="67" customWidth="1"/>
    <col min="14850" max="14850" width="9.33203125" style="67" customWidth="1"/>
    <col min="14851" max="14851" width="12" style="67" customWidth="1"/>
    <col min="14852" max="14852" width="9.33203125" style="67" customWidth="1"/>
    <col min="14853" max="14853" width="10" style="67" customWidth="1"/>
    <col min="14854" max="15102" width="9.109375" style="67"/>
    <col min="15103" max="15103" width="3.109375" style="67" customWidth="1"/>
    <col min="15104" max="15104" width="32.44140625" style="67" customWidth="1"/>
    <col min="15105" max="15105" width="16.88671875" style="67" customWidth="1"/>
    <col min="15106" max="15106" width="9.33203125" style="67" customWidth="1"/>
    <col min="15107" max="15107" width="12" style="67" customWidth="1"/>
    <col min="15108" max="15108" width="9.33203125" style="67" customWidth="1"/>
    <col min="15109" max="15109" width="10" style="67" customWidth="1"/>
    <col min="15110" max="15358" width="9.109375" style="67"/>
    <col min="15359" max="15359" width="3.109375" style="67" customWidth="1"/>
    <col min="15360" max="15360" width="32.44140625" style="67" customWidth="1"/>
    <col min="15361" max="15361" width="16.88671875" style="67" customWidth="1"/>
    <col min="15362" max="15362" width="9.33203125" style="67" customWidth="1"/>
    <col min="15363" max="15363" width="12" style="67" customWidth="1"/>
    <col min="15364" max="15364" width="9.33203125" style="67" customWidth="1"/>
    <col min="15365" max="15365" width="10" style="67" customWidth="1"/>
    <col min="15366" max="15614" width="9.109375" style="67"/>
    <col min="15615" max="15615" width="3.109375" style="67" customWidth="1"/>
    <col min="15616" max="15616" width="32.44140625" style="67" customWidth="1"/>
    <col min="15617" max="15617" width="16.88671875" style="67" customWidth="1"/>
    <col min="15618" max="15618" width="9.33203125" style="67" customWidth="1"/>
    <col min="15619" max="15619" width="12" style="67" customWidth="1"/>
    <col min="15620" max="15620" width="9.33203125" style="67" customWidth="1"/>
    <col min="15621" max="15621" width="10" style="67" customWidth="1"/>
    <col min="15622" max="15870" width="9.109375" style="67"/>
    <col min="15871" max="15871" width="3.109375" style="67" customWidth="1"/>
    <col min="15872" max="15872" width="32.44140625" style="67" customWidth="1"/>
    <col min="15873" max="15873" width="16.88671875" style="67" customWidth="1"/>
    <col min="15874" max="15874" width="9.33203125" style="67" customWidth="1"/>
    <col min="15875" max="15875" width="12" style="67" customWidth="1"/>
    <col min="15876" max="15876" width="9.33203125" style="67" customWidth="1"/>
    <col min="15877" max="15877" width="10" style="67" customWidth="1"/>
    <col min="15878" max="16126" width="9.109375" style="67"/>
    <col min="16127" max="16127" width="3.109375" style="67" customWidth="1"/>
    <col min="16128" max="16128" width="32.44140625" style="67" customWidth="1"/>
    <col min="16129" max="16129" width="16.88671875" style="67" customWidth="1"/>
    <col min="16130" max="16130" width="9.33203125" style="67" customWidth="1"/>
    <col min="16131" max="16131" width="12" style="67" customWidth="1"/>
    <col min="16132" max="16132" width="9.33203125" style="67" customWidth="1"/>
    <col min="16133" max="16133" width="10" style="67" customWidth="1"/>
    <col min="16134" max="16384" width="9.109375" style="67"/>
  </cols>
  <sheetData>
    <row r="1" spans="1:9">
      <c r="H1" s="91" t="s">
        <v>354</v>
      </c>
    </row>
    <row r="2" spans="1:9" ht="38.25" customHeight="1">
      <c r="A2" s="453" t="s">
        <v>697</v>
      </c>
      <c r="B2" s="453"/>
      <c r="C2" s="453"/>
      <c r="D2" s="453"/>
      <c r="E2" s="453"/>
      <c r="F2" s="453"/>
      <c r="G2" s="453"/>
      <c r="H2" s="453"/>
    </row>
    <row r="3" spans="1:9" ht="26.25" customHeight="1">
      <c r="A3" s="498" t="s">
        <v>145</v>
      </c>
      <c r="B3" s="498"/>
      <c r="C3" s="498"/>
      <c r="D3" s="498"/>
      <c r="E3" s="498"/>
      <c r="F3" s="498"/>
      <c r="G3" s="498"/>
      <c r="H3" s="498"/>
      <c r="I3" s="145"/>
    </row>
    <row r="4" spans="1:9">
      <c r="C4" s="82"/>
      <c r="D4" s="82"/>
    </row>
    <row r="5" spans="1:9">
      <c r="A5" s="502"/>
      <c r="B5" s="502"/>
      <c r="C5" s="179"/>
      <c r="D5" s="179"/>
      <c r="E5" s="82"/>
      <c r="F5" s="82"/>
    </row>
    <row r="6" spans="1:9">
      <c r="A6" s="500" t="s">
        <v>584</v>
      </c>
      <c r="B6" s="497" t="s">
        <v>610</v>
      </c>
      <c r="C6" s="497"/>
      <c r="D6" s="497"/>
      <c r="E6" s="500" t="s">
        <v>585</v>
      </c>
      <c r="F6" s="497" t="s">
        <v>611</v>
      </c>
      <c r="G6" s="497"/>
      <c r="H6" s="497"/>
    </row>
    <row r="7" spans="1:9">
      <c r="A7" s="501"/>
      <c r="B7" s="317" t="s">
        <v>384</v>
      </c>
      <c r="C7" s="317" t="s">
        <v>383</v>
      </c>
      <c r="D7" s="216" t="s">
        <v>122</v>
      </c>
      <c r="E7" s="501"/>
      <c r="F7" s="216" t="s">
        <v>384</v>
      </c>
      <c r="G7" s="216" t="s">
        <v>383</v>
      </c>
      <c r="H7" s="216" t="s">
        <v>122</v>
      </c>
    </row>
    <row r="8" spans="1:9">
      <c r="A8" s="209" t="s">
        <v>382</v>
      </c>
      <c r="B8" s="209"/>
      <c r="C8" s="209"/>
      <c r="D8" s="209">
        <f>+C8+B8</f>
        <v>0</v>
      </c>
      <c r="E8" s="209" t="s">
        <v>586</v>
      </c>
      <c r="F8" s="209"/>
      <c r="G8" s="209"/>
      <c r="H8" s="209">
        <f>+G8+F8</f>
        <v>0</v>
      </c>
    </row>
    <row r="9" spans="1:9">
      <c r="A9" s="209" t="s">
        <v>385</v>
      </c>
      <c r="B9" s="209"/>
      <c r="C9" s="209"/>
      <c r="D9" s="209">
        <f t="shared" ref="D9:D20" si="0">+C9+B9</f>
        <v>0</v>
      </c>
      <c r="E9" s="209" t="s">
        <v>587</v>
      </c>
      <c r="F9" s="209"/>
      <c r="G9" s="209"/>
      <c r="H9" s="209">
        <f t="shared" ref="H9:H20" si="1">+G9+F9</f>
        <v>0</v>
      </c>
    </row>
    <row r="10" spans="1:9">
      <c r="A10" s="209" t="s">
        <v>386</v>
      </c>
      <c r="B10" s="209"/>
      <c r="C10" s="209"/>
      <c r="D10" s="209">
        <f t="shared" si="0"/>
        <v>0</v>
      </c>
      <c r="E10" s="209" t="s">
        <v>588</v>
      </c>
      <c r="F10" s="209"/>
      <c r="G10" s="209"/>
      <c r="H10" s="209">
        <f t="shared" si="1"/>
        <v>0</v>
      </c>
    </row>
    <row r="11" spans="1:9">
      <c r="A11" s="209" t="s">
        <v>387</v>
      </c>
      <c r="B11" s="209"/>
      <c r="C11" s="209"/>
      <c r="D11" s="209">
        <f t="shared" si="0"/>
        <v>0</v>
      </c>
      <c r="E11" s="209" t="s">
        <v>589</v>
      </c>
      <c r="F11" s="209"/>
      <c r="G11" s="209"/>
      <c r="H11" s="209">
        <f t="shared" si="1"/>
        <v>0</v>
      </c>
    </row>
    <row r="12" spans="1:9">
      <c r="A12" s="209" t="s">
        <v>388</v>
      </c>
      <c r="B12" s="209"/>
      <c r="C12" s="209"/>
      <c r="D12" s="209">
        <f t="shared" si="0"/>
        <v>0</v>
      </c>
      <c r="E12" s="209" t="s">
        <v>590</v>
      </c>
      <c r="F12" s="209"/>
      <c r="G12" s="209"/>
      <c r="H12" s="209">
        <f t="shared" si="1"/>
        <v>0</v>
      </c>
    </row>
    <row r="13" spans="1:9">
      <c r="A13" s="209" t="s">
        <v>389</v>
      </c>
      <c r="B13" s="209"/>
      <c r="C13" s="209"/>
      <c r="D13" s="209">
        <f t="shared" si="0"/>
        <v>0</v>
      </c>
      <c r="E13" s="209" t="s">
        <v>591</v>
      </c>
      <c r="F13" s="209"/>
      <c r="G13" s="209"/>
      <c r="H13" s="209">
        <f t="shared" si="1"/>
        <v>0</v>
      </c>
    </row>
    <row r="14" spans="1:9">
      <c r="A14" s="209" t="s">
        <v>390</v>
      </c>
      <c r="B14" s="209"/>
      <c r="C14" s="209"/>
      <c r="D14" s="209">
        <f t="shared" si="0"/>
        <v>0</v>
      </c>
      <c r="E14" s="209" t="s">
        <v>592</v>
      </c>
      <c r="F14" s="209"/>
      <c r="G14" s="209"/>
      <c r="H14" s="209">
        <f t="shared" si="1"/>
        <v>0</v>
      </c>
    </row>
    <row r="15" spans="1:9">
      <c r="A15" s="209" t="s">
        <v>391</v>
      </c>
      <c r="B15" s="209"/>
      <c r="C15" s="209"/>
      <c r="D15" s="209">
        <f t="shared" si="0"/>
        <v>0</v>
      </c>
      <c r="E15" s="209" t="s">
        <v>593</v>
      </c>
      <c r="F15" s="209"/>
      <c r="G15" s="209"/>
      <c r="H15" s="209">
        <f t="shared" si="1"/>
        <v>0</v>
      </c>
    </row>
    <row r="16" spans="1:9">
      <c r="A16" s="209" t="s">
        <v>392</v>
      </c>
      <c r="B16" s="209"/>
      <c r="C16" s="209"/>
      <c r="D16" s="209">
        <f t="shared" si="0"/>
        <v>0</v>
      </c>
      <c r="E16" s="209" t="s">
        <v>594</v>
      </c>
      <c r="F16" s="209"/>
      <c r="G16" s="209"/>
      <c r="H16" s="209">
        <f t="shared" si="1"/>
        <v>0</v>
      </c>
    </row>
    <row r="17" spans="1:8">
      <c r="A17" s="209" t="s">
        <v>393</v>
      </c>
      <c r="B17" s="209"/>
      <c r="C17" s="209"/>
      <c r="D17" s="209">
        <f t="shared" si="0"/>
        <v>0</v>
      </c>
      <c r="E17" s="209" t="s">
        <v>595</v>
      </c>
      <c r="F17" s="209"/>
      <c r="G17" s="209"/>
      <c r="H17" s="209">
        <f t="shared" si="1"/>
        <v>0</v>
      </c>
    </row>
    <row r="18" spans="1:8">
      <c r="A18" s="209" t="s">
        <v>394</v>
      </c>
      <c r="B18" s="209"/>
      <c r="C18" s="209"/>
      <c r="D18" s="209">
        <f t="shared" si="0"/>
        <v>0</v>
      </c>
      <c r="E18" s="209" t="s">
        <v>596</v>
      </c>
      <c r="F18" s="209"/>
      <c r="G18" s="209"/>
      <c r="H18" s="209">
        <f t="shared" si="1"/>
        <v>0</v>
      </c>
    </row>
    <row r="19" spans="1:8">
      <c r="A19" s="209" t="s">
        <v>395</v>
      </c>
      <c r="B19" s="209"/>
      <c r="C19" s="209"/>
      <c r="D19" s="209">
        <f t="shared" si="0"/>
        <v>0</v>
      </c>
      <c r="E19" s="209" t="s">
        <v>597</v>
      </c>
      <c r="F19" s="209"/>
      <c r="G19" s="209"/>
      <c r="H19" s="209">
        <f t="shared" si="1"/>
        <v>0</v>
      </c>
    </row>
    <row r="20" spans="1:8">
      <c r="A20" s="209" t="s">
        <v>396</v>
      </c>
      <c r="B20" s="209"/>
      <c r="C20" s="209"/>
      <c r="D20" s="209">
        <f t="shared" si="0"/>
        <v>0</v>
      </c>
      <c r="E20" s="209" t="s">
        <v>598</v>
      </c>
      <c r="F20" s="209"/>
      <c r="G20" s="209"/>
      <c r="H20" s="209">
        <f t="shared" si="1"/>
        <v>0</v>
      </c>
    </row>
    <row r="21" spans="1:8" ht="34.200000000000003">
      <c r="A21" s="252" t="s">
        <v>291</v>
      </c>
      <c r="B21" s="209">
        <f>SUM(B8:B20)/13</f>
        <v>0</v>
      </c>
      <c r="C21" s="209">
        <f t="shared" ref="C21:D21" si="2">SUM(C8:C20)/13</f>
        <v>0</v>
      </c>
      <c r="D21" s="209">
        <f t="shared" si="2"/>
        <v>0</v>
      </c>
      <c r="E21" s="252" t="s">
        <v>291</v>
      </c>
      <c r="F21" s="209">
        <f>SUM(F8:F20)/13</f>
        <v>0</v>
      </c>
      <c r="G21" s="209">
        <f t="shared" ref="G21" si="3">SUM(G8:G20)/13</f>
        <v>0</v>
      </c>
      <c r="H21" s="209">
        <f t="shared" ref="H21" si="4">SUM(H8:H20)/13</f>
        <v>0</v>
      </c>
    </row>
    <row r="22" spans="1:8">
      <c r="A22" s="252" t="s">
        <v>290</v>
      </c>
      <c r="B22" s="209"/>
      <c r="C22" s="209"/>
      <c r="D22" s="209"/>
      <c r="E22" s="252" t="s">
        <v>290</v>
      </c>
      <c r="F22" s="209"/>
      <c r="G22" s="209"/>
      <c r="H22" s="209"/>
    </row>
    <row r="23" spans="1:8" ht="22.8">
      <c r="A23" s="108" t="s">
        <v>397</v>
      </c>
      <c r="B23" s="209"/>
      <c r="C23" s="209"/>
      <c r="D23" s="209">
        <f t="shared" ref="D23" si="5">+C23+B23</f>
        <v>0</v>
      </c>
      <c r="E23" s="108" t="s">
        <v>397</v>
      </c>
      <c r="F23" s="209"/>
      <c r="G23" s="209"/>
      <c r="H23" s="209">
        <f t="shared" ref="H23" si="6">+G23+F23</f>
        <v>0</v>
      </c>
    </row>
    <row r="25" spans="1:8" ht="90" customHeight="1">
      <c r="A25" s="503" t="s">
        <v>398</v>
      </c>
      <c r="B25" s="503"/>
      <c r="C25" s="312" t="s">
        <v>578</v>
      </c>
      <c r="D25" s="312" t="s">
        <v>579</v>
      </c>
      <c r="E25" s="312" t="s">
        <v>580</v>
      </c>
      <c r="F25" s="312" t="s">
        <v>581</v>
      </c>
      <c r="G25" s="313" t="s">
        <v>582</v>
      </c>
      <c r="H25" s="312" t="s">
        <v>583</v>
      </c>
    </row>
    <row r="26" spans="1:8" ht="27.75" customHeight="1">
      <c r="A26" s="503"/>
      <c r="B26" s="503"/>
      <c r="C26" s="80"/>
      <c r="D26" s="80"/>
      <c r="E26" s="80"/>
      <c r="F26" s="80"/>
      <c r="G26" s="218">
        <f>SUM(C26:F26)</f>
        <v>0</v>
      </c>
      <c r="H26" s="350">
        <f>H23-D26-E26-F26</f>
        <v>0</v>
      </c>
    </row>
    <row r="29" spans="1:8">
      <c r="A29" s="101" t="s">
        <v>180</v>
      </c>
    </row>
    <row r="31" spans="1:8">
      <c r="A31" s="67" t="s">
        <v>134</v>
      </c>
    </row>
    <row r="33" spans="1:7">
      <c r="A33" s="67" t="s">
        <v>135</v>
      </c>
    </row>
    <row r="35" spans="1:7" ht="12.75" customHeight="1">
      <c r="A35" s="499"/>
      <c r="B35" s="499"/>
      <c r="C35" s="499"/>
      <c r="D35" s="499"/>
      <c r="E35" s="167"/>
      <c r="F35" s="167"/>
      <c r="G35" s="167"/>
    </row>
  </sheetData>
  <mergeCells count="9">
    <mergeCell ref="F6:H6"/>
    <mergeCell ref="A2:H2"/>
    <mergeCell ref="A3:H3"/>
    <mergeCell ref="A35:D35"/>
    <mergeCell ref="B6:D6"/>
    <mergeCell ref="E6:E7"/>
    <mergeCell ref="A5:B5"/>
    <mergeCell ref="A6:A7"/>
    <mergeCell ref="A25:B26"/>
  </mergeCells>
  <printOptions horizontalCentered="1"/>
  <pageMargins left="0.70866141732283472" right="0" top="0" bottom="0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I121"/>
  <sheetViews>
    <sheetView workbookViewId="0">
      <pane xSplit="5" ySplit="7" topLeftCell="F8" activePane="bottomRight" state="frozen"/>
      <selection activeCell="H122" sqref="H122"/>
      <selection pane="topRight" activeCell="H122" sqref="H122"/>
      <selection pane="bottomLeft" activeCell="H122" sqref="H122"/>
      <selection pane="bottomRight" activeCell="B2" sqref="B2"/>
    </sheetView>
  </sheetViews>
  <sheetFormatPr defaultRowHeight="13.8"/>
  <cols>
    <col min="1" max="1" width="6.88671875" customWidth="1"/>
    <col min="2" max="2" width="39.109375" customWidth="1"/>
    <col min="3" max="3" width="6.5546875" customWidth="1"/>
    <col min="4" max="4" width="5.44140625" customWidth="1"/>
    <col min="5" max="5" width="6.109375" customWidth="1"/>
    <col min="6" max="6" width="10.88671875" customWidth="1"/>
    <col min="7" max="7" width="8.5546875" customWidth="1"/>
    <col min="8" max="8" width="9.6640625" customWidth="1"/>
    <col min="9" max="9" width="8.5546875" customWidth="1"/>
    <col min="10" max="10" width="8.88671875" customWidth="1"/>
    <col min="11" max="11" width="9.88671875" customWidth="1"/>
    <col min="12" max="13" width="8.88671875" customWidth="1"/>
    <col min="14" max="14" width="10.44140625" customWidth="1"/>
  </cols>
  <sheetData>
    <row r="1" spans="1:35">
      <c r="B1" t="s">
        <v>681</v>
      </c>
      <c r="O1" s="271" t="s">
        <v>442</v>
      </c>
    </row>
    <row r="3" spans="1:35" ht="15" customHeight="1">
      <c r="A3" s="403" t="s">
        <v>0</v>
      </c>
      <c r="B3" s="403" t="s">
        <v>1</v>
      </c>
      <c r="C3" s="403" t="s">
        <v>477</v>
      </c>
      <c r="D3" s="403" t="s">
        <v>4</v>
      </c>
      <c r="E3" s="403" t="s">
        <v>3</v>
      </c>
      <c r="F3" s="403" t="s">
        <v>5</v>
      </c>
      <c r="G3" s="403"/>
      <c r="H3" s="403"/>
      <c r="I3" s="403"/>
      <c r="J3" s="403"/>
      <c r="K3" s="403"/>
      <c r="L3" s="403"/>
      <c r="M3" s="403"/>
      <c r="N3" s="403"/>
      <c r="O3" s="403"/>
      <c r="P3" s="403" t="s">
        <v>5</v>
      </c>
      <c r="Q3" s="403"/>
      <c r="R3" s="403"/>
      <c r="S3" s="403"/>
      <c r="T3" s="403"/>
      <c r="U3" s="403"/>
      <c r="V3" s="403"/>
      <c r="W3" s="403"/>
      <c r="X3" s="403"/>
      <c r="Y3" s="403"/>
      <c r="Z3" s="403" t="s">
        <v>5</v>
      </c>
      <c r="AA3" s="403"/>
      <c r="AB3" s="403"/>
      <c r="AC3" s="403"/>
      <c r="AD3" s="403"/>
      <c r="AE3" s="403"/>
      <c r="AF3" s="403"/>
      <c r="AG3" s="403"/>
      <c r="AH3" s="403"/>
      <c r="AI3" s="403"/>
    </row>
    <row r="4" spans="1:35">
      <c r="A4" s="403"/>
      <c r="B4" s="403"/>
      <c r="C4" s="403"/>
      <c r="D4" s="403"/>
      <c r="E4" s="403"/>
      <c r="F4" s="414" t="s">
        <v>679</v>
      </c>
      <c r="G4" s="403" t="s">
        <v>39</v>
      </c>
      <c r="H4" s="403"/>
      <c r="I4" s="403"/>
      <c r="J4" s="403"/>
      <c r="K4" s="403"/>
      <c r="L4" s="403"/>
      <c r="M4" s="403"/>
      <c r="N4" s="403"/>
      <c r="O4" s="403"/>
      <c r="P4" s="414" t="s">
        <v>679</v>
      </c>
      <c r="Q4" s="403" t="s">
        <v>39</v>
      </c>
      <c r="R4" s="403"/>
      <c r="S4" s="403"/>
      <c r="T4" s="403"/>
      <c r="U4" s="403"/>
      <c r="V4" s="403"/>
      <c r="W4" s="403"/>
      <c r="X4" s="403"/>
      <c r="Y4" s="403"/>
      <c r="Z4" s="414" t="s">
        <v>679</v>
      </c>
      <c r="AA4" s="403" t="s">
        <v>39</v>
      </c>
      <c r="AB4" s="403"/>
      <c r="AC4" s="403"/>
      <c r="AD4" s="403"/>
      <c r="AE4" s="403"/>
      <c r="AF4" s="403"/>
      <c r="AG4" s="403"/>
      <c r="AH4" s="403"/>
      <c r="AI4" s="403"/>
    </row>
    <row r="5" spans="1:35">
      <c r="A5" s="403"/>
      <c r="B5" s="403"/>
      <c r="C5" s="403"/>
      <c r="D5" s="403"/>
      <c r="E5" s="403"/>
      <c r="F5" s="415"/>
      <c r="G5" s="417" t="s">
        <v>32</v>
      </c>
      <c r="H5" s="417"/>
      <c r="I5" s="417"/>
      <c r="J5" s="417" t="s">
        <v>33</v>
      </c>
      <c r="K5" s="417"/>
      <c r="L5" s="417"/>
      <c r="M5" s="417" t="s">
        <v>34</v>
      </c>
      <c r="N5" s="417"/>
      <c r="O5" s="417"/>
      <c r="P5" s="415"/>
      <c r="Q5" s="417" t="s">
        <v>32</v>
      </c>
      <c r="R5" s="417"/>
      <c r="S5" s="417"/>
      <c r="T5" s="417" t="s">
        <v>33</v>
      </c>
      <c r="U5" s="417"/>
      <c r="V5" s="417"/>
      <c r="W5" s="417" t="s">
        <v>34</v>
      </c>
      <c r="X5" s="417"/>
      <c r="Y5" s="417"/>
      <c r="Z5" s="415"/>
      <c r="AA5" s="417" t="s">
        <v>32</v>
      </c>
      <c r="AB5" s="417"/>
      <c r="AC5" s="417"/>
      <c r="AD5" s="417" t="s">
        <v>33</v>
      </c>
      <c r="AE5" s="417"/>
      <c r="AF5" s="417"/>
      <c r="AG5" s="417" t="s">
        <v>34</v>
      </c>
      <c r="AH5" s="417"/>
      <c r="AI5" s="417"/>
    </row>
    <row r="6" spans="1:35" ht="12" customHeight="1">
      <c r="A6" s="403"/>
      <c r="B6" s="403"/>
      <c r="C6" s="403"/>
      <c r="D6" s="403"/>
      <c r="E6" s="403"/>
      <c r="F6" s="415"/>
      <c r="G6" s="402" t="s">
        <v>43</v>
      </c>
      <c r="H6" s="402" t="s">
        <v>44</v>
      </c>
      <c r="I6" s="402"/>
      <c r="J6" s="402" t="s">
        <v>43</v>
      </c>
      <c r="K6" s="402" t="s">
        <v>44</v>
      </c>
      <c r="L6" s="402"/>
      <c r="M6" s="402" t="s">
        <v>43</v>
      </c>
      <c r="N6" s="402" t="s">
        <v>44</v>
      </c>
      <c r="O6" s="402"/>
      <c r="P6" s="415"/>
      <c r="Q6" s="402" t="s">
        <v>43</v>
      </c>
      <c r="R6" s="402" t="s">
        <v>44</v>
      </c>
      <c r="S6" s="402"/>
      <c r="T6" s="402" t="s">
        <v>43</v>
      </c>
      <c r="U6" s="402" t="s">
        <v>44</v>
      </c>
      <c r="V6" s="402"/>
      <c r="W6" s="402" t="s">
        <v>43</v>
      </c>
      <c r="X6" s="402" t="s">
        <v>44</v>
      </c>
      <c r="Y6" s="402"/>
      <c r="Z6" s="415"/>
      <c r="AA6" s="402" t="s">
        <v>43</v>
      </c>
      <c r="AB6" s="402" t="s">
        <v>44</v>
      </c>
      <c r="AC6" s="402"/>
      <c r="AD6" s="402" t="s">
        <v>43</v>
      </c>
      <c r="AE6" s="402" t="s">
        <v>44</v>
      </c>
      <c r="AF6" s="402"/>
      <c r="AG6" s="402" t="s">
        <v>43</v>
      </c>
      <c r="AH6" s="402" t="s">
        <v>44</v>
      </c>
      <c r="AI6" s="402"/>
    </row>
    <row r="7" spans="1:35" ht="26.4">
      <c r="A7" s="403"/>
      <c r="B7" s="403"/>
      <c r="C7" s="403"/>
      <c r="D7" s="403"/>
      <c r="E7" s="403"/>
      <c r="F7" s="416"/>
      <c r="G7" s="402"/>
      <c r="H7" s="1" t="s">
        <v>45</v>
      </c>
      <c r="I7" s="1" t="s">
        <v>46</v>
      </c>
      <c r="J7" s="402"/>
      <c r="K7" s="1" t="s">
        <v>45</v>
      </c>
      <c r="L7" s="1" t="s">
        <v>46</v>
      </c>
      <c r="M7" s="402"/>
      <c r="N7" s="1" t="s">
        <v>45</v>
      </c>
      <c r="O7" s="1" t="s">
        <v>46</v>
      </c>
      <c r="P7" s="416"/>
      <c r="Q7" s="402"/>
      <c r="R7" s="1" t="s">
        <v>45</v>
      </c>
      <c r="S7" s="1" t="s">
        <v>46</v>
      </c>
      <c r="T7" s="402"/>
      <c r="U7" s="1" t="s">
        <v>45</v>
      </c>
      <c r="V7" s="1" t="s">
        <v>46</v>
      </c>
      <c r="W7" s="402"/>
      <c r="X7" s="1" t="s">
        <v>45</v>
      </c>
      <c r="Y7" s="1" t="s">
        <v>46</v>
      </c>
      <c r="Z7" s="416"/>
      <c r="AA7" s="402"/>
      <c r="AB7" s="1" t="s">
        <v>45</v>
      </c>
      <c r="AC7" s="1" t="s">
        <v>46</v>
      </c>
      <c r="AD7" s="402"/>
      <c r="AE7" s="1" t="s">
        <v>45</v>
      </c>
      <c r="AF7" s="1" t="s">
        <v>46</v>
      </c>
      <c r="AG7" s="402"/>
      <c r="AH7" s="1" t="s">
        <v>45</v>
      </c>
      <c r="AI7" s="1" t="s">
        <v>46</v>
      </c>
    </row>
    <row r="8" spans="1:35">
      <c r="A8" s="288">
        <v>1</v>
      </c>
      <c r="B8" s="288">
        <v>2</v>
      </c>
      <c r="C8" s="290">
        <v>3</v>
      </c>
      <c r="D8" s="290">
        <v>4</v>
      </c>
      <c r="E8" s="290">
        <v>5</v>
      </c>
      <c r="F8" s="288">
        <v>6</v>
      </c>
      <c r="G8" s="288">
        <v>7</v>
      </c>
      <c r="H8" s="288">
        <v>8</v>
      </c>
      <c r="I8" s="288">
        <v>9</v>
      </c>
      <c r="J8" s="288">
        <v>10</v>
      </c>
      <c r="K8" s="288">
        <v>11</v>
      </c>
      <c r="L8" s="288">
        <v>12</v>
      </c>
      <c r="M8" s="288">
        <v>13</v>
      </c>
      <c r="N8" s="288">
        <v>14</v>
      </c>
      <c r="O8" s="288">
        <v>15</v>
      </c>
      <c r="P8" s="399">
        <v>6</v>
      </c>
      <c r="Q8" s="399">
        <v>7</v>
      </c>
      <c r="R8" s="399">
        <v>8</v>
      </c>
      <c r="S8" s="399">
        <v>9</v>
      </c>
      <c r="T8" s="399">
        <v>10</v>
      </c>
      <c r="U8" s="399">
        <v>11</v>
      </c>
      <c r="V8" s="399">
        <v>12</v>
      </c>
      <c r="W8" s="399">
        <v>13</v>
      </c>
      <c r="X8" s="399">
        <v>14</v>
      </c>
      <c r="Y8" s="399">
        <v>15</v>
      </c>
      <c r="Z8" s="399">
        <v>6</v>
      </c>
      <c r="AA8" s="399">
        <v>7</v>
      </c>
      <c r="AB8" s="399">
        <v>8</v>
      </c>
      <c r="AC8" s="399">
        <v>9</v>
      </c>
      <c r="AD8" s="399">
        <v>10</v>
      </c>
      <c r="AE8" s="399">
        <v>11</v>
      </c>
      <c r="AF8" s="399">
        <v>12</v>
      </c>
      <c r="AG8" s="399">
        <v>13</v>
      </c>
      <c r="AH8" s="399">
        <v>14</v>
      </c>
      <c r="AI8" s="399">
        <v>15</v>
      </c>
    </row>
    <row r="9" spans="1:35" ht="26.4">
      <c r="A9" s="288">
        <v>1</v>
      </c>
      <c r="B9" s="286" t="s">
        <v>478</v>
      </c>
      <c r="C9" s="287">
        <v>1</v>
      </c>
      <c r="D9" s="290"/>
      <c r="E9" s="290"/>
      <c r="F9" s="9">
        <f t="shared" ref="F9:F10" si="0">G9+J9+M9</f>
        <v>0</v>
      </c>
      <c r="G9" s="8">
        <f t="shared" ref="G9:G10" si="1">H9+I9</f>
        <v>0</v>
      </c>
      <c r="H9" s="8"/>
      <c r="I9" s="8"/>
      <c r="J9" s="8">
        <f t="shared" ref="J9:J10" si="2">K9+L9</f>
        <v>0</v>
      </c>
      <c r="K9" s="8"/>
      <c r="L9" s="8"/>
      <c r="M9" s="8">
        <f t="shared" ref="M9:M10" si="3">N9+O9</f>
        <v>0</v>
      </c>
      <c r="N9" s="8"/>
      <c r="O9" s="8"/>
      <c r="P9" s="9">
        <f t="shared" ref="P9:P10" si="4">Q9+T9+W9</f>
        <v>0</v>
      </c>
      <c r="Q9" s="8">
        <f t="shared" ref="Q9:Q10" si="5">R9+S9</f>
        <v>0</v>
      </c>
      <c r="R9" s="8"/>
      <c r="S9" s="8"/>
      <c r="T9" s="8">
        <f t="shared" ref="T9:T10" si="6">U9+V9</f>
        <v>0</v>
      </c>
      <c r="U9" s="8"/>
      <c r="V9" s="8"/>
      <c r="W9" s="8">
        <f t="shared" ref="W9:W10" si="7">X9+Y9</f>
        <v>0</v>
      </c>
      <c r="X9" s="8"/>
      <c r="Y9" s="8"/>
      <c r="Z9" s="9">
        <f t="shared" ref="Z9:Z10" si="8">AA9+AD9+AG9</f>
        <v>0</v>
      </c>
      <c r="AA9" s="8">
        <f t="shared" ref="AA9:AA10" si="9">AB9+AC9</f>
        <v>0</v>
      </c>
      <c r="AB9" s="8"/>
      <c r="AC9" s="8"/>
      <c r="AD9" s="8">
        <f t="shared" ref="AD9:AD10" si="10">AE9+AF9</f>
        <v>0</v>
      </c>
      <c r="AE9" s="8"/>
      <c r="AF9" s="8"/>
      <c r="AG9" s="8">
        <f t="shared" ref="AG9:AG10" si="11">AH9+AI9</f>
        <v>0</v>
      </c>
      <c r="AH9" s="8"/>
      <c r="AI9" s="8"/>
    </row>
    <row r="10" spans="1:35" ht="26.4">
      <c r="A10" s="288">
        <v>2</v>
      </c>
      <c r="B10" s="286" t="s">
        <v>479</v>
      </c>
      <c r="C10" s="287">
        <v>2</v>
      </c>
      <c r="D10" s="290"/>
      <c r="E10" s="290"/>
      <c r="F10" s="9">
        <f t="shared" si="0"/>
        <v>0</v>
      </c>
      <c r="G10" s="8">
        <f t="shared" si="1"/>
        <v>0</v>
      </c>
      <c r="H10" s="8">
        <f>H9+H11-H21</f>
        <v>0</v>
      </c>
      <c r="I10" s="8">
        <f>I9+I11-I21</f>
        <v>0</v>
      </c>
      <c r="J10" s="8">
        <f t="shared" si="2"/>
        <v>0</v>
      </c>
      <c r="K10" s="8">
        <f t="shared" ref="K10:L10" si="12">K9+K11-K21</f>
        <v>0</v>
      </c>
      <c r="L10" s="8">
        <f t="shared" si="12"/>
        <v>0</v>
      </c>
      <c r="M10" s="8">
        <f t="shared" si="3"/>
        <v>0</v>
      </c>
      <c r="N10" s="8">
        <f t="shared" ref="N10:O10" si="13">N9+N11-N21</f>
        <v>0</v>
      </c>
      <c r="O10" s="8">
        <f t="shared" si="13"/>
        <v>0</v>
      </c>
      <c r="P10" s="9">
        <f t="shared" si="4"/>
        <v>0</v>
      </c>
      <c r="Q10" s="8">
        <f t="shared" si="5"/>
        <v>0</v>
      </c>
      <c r="R10" s="8">
        <f>R9+R11-R21</f>
        <v>0</v>
      </c>
      <c r="S10" s="8">
        <f>S9+S11-S21</f>
        <v>0</v>
      </c>
      <c r="T10" s="8">
        <f t="shared" si="6"/>
        <v>0</v>
      </c>
      <c r="U10" s="8">
        <f t="shared" ref="U10:V10" si="14">U9+U11-U21</f>
        <v>0</v>
      </c>
      <c r="V10" s="8">
        <f t="shared" si="14"/>
        <v>0</v>
      </c>
      <c r="W10" s="8">
        <f t="shared" si="7"/>
        <v>0</v>
      </c>
      <c r="X10" s="8">
        <f t="shared" ref="X10:Y10" si="15">X9+X11-X21</f>
        <v>0</v>
      </c>
      <c r="Y10" s="8">
        <f t="shared" si="15"/>
        <v>0</v>
      </c>
      <c r="Z10" s="9">
        <f t="shared" si="8"/>
        <v>0</v>
      </c>
      <c r="AA10" s="8">
        <f t="shared" si="9"/>
        <v>0</v>
      </c>
      <c r="AB10" s="8">
        <f>AB9+AB11-AB21</f>
        <v>0</v>
      </c>
      <c r="AC10" s="8">
        <f>AC9+AC11-AC21</f>
        <v>0</v>
      </c>
      <c r="AD10" s="8">
        <f t="shared" si="10"/>
        <v>0</v>
      </c>
      <c r="AE10" s="8">
        <f t="shared" ref="AE10:AF10" si="16">AE9+AE11-AE21</f>
        <v>0</v>
      </c>
      <c r="AF10" s="8">
        <f t="shared" si="16"/>
        <v>0</v>
      </c>
      <c r="AG10" s="8">
        <f t="shared" si="11"/>
        <v>0</v>
      </c>
      <c r="AH10" s="8">
        <f t="shared" ref="AH10:AI10" si="17">AH9+AH11-AH21</f>
        <v>0</v>
      </c>
      <c r="AI10" s="8">
        <f t="shared" si="17"/>
        <v>0</v>
      </c>
    </row>
    <row r="11" spans="1:35">
      <c r="A11" s="17">
        <v>3</v>
      </c>
      <c r="B11" s="18" t="s">
        <v>8</v>
      </c>
      <c r="C11" s="26">
        <v>1000</v>
      </c>
      <c r="D11" s="26"/>
      <c r="E11" s="26"/>
      <c r="F11" s="7">
        <f>G11+J11+M11</f>
        <v>0</v>
      </c>
      <c r="G11" s="326">
        <f>H11+I11</f>
        <v>0</v>
      </c>
      <c r="H11" s="326">
        <f>H13</f>
        <v>0</v>
      </c>
      <c r="I11" s="326">
        <f>I13</f>
        <v>0</v>
      </c>
      <c r="J11" s="326">
        <f>K11+L11</f>
        <v>0</v>
      </c>
      <c r="K11" s="326">
        <f t="shared" ref="K11:L11" si="18">K13</f>
        <v>0</v>
      </c>
      <c r="L11" s="326">
        <f t="shared" si="18"/>
        <v>0</v>
      </c>
      <c r="M11" s="326">
        <f>N11+O11</f>
        <v>0</v>
      </c>
      <c r="N11" s="326">
        <f t="shared" ref="N11:O11" si="19">N13</f>
        <v>0</v>
      </c>
      <c r="O11" s="326">
        <f t="shared" si="19"/>
        <v>0</v>
      </c>
      <c r="P11" s="7">
        <f>Q11+T11+W11</f>
        <v>0</v>
      </c>
      <c r="Q11" s="326">
        <f>R11+S11</f>
        <v>0</v>
      </c>
      <c r="R11" s="326">
        <f>R13</f>
        <v>0</v>
      </c>
      <c r="S11" s="326">
        <f>S13</f>
        <v>0</v>
      </c>
      <c r="T11" s="326">
        <f>U11+V11</f>
        <v>0</v>
      </c>
      <c r="U11" s="326">
        <f t="shared" ref="U11:V11" si="20">U13</f>
        <v>0</v>
      </c>
      <c r="V11" s="326">
        <f t="shared" si="20"/>
        <v>0</v>
      </c>
      <c r="W11" s="326">
        <f>X11+Y11</f>
        <v>0</v>
      </c>
      <c r="X11" s="326">
        <f t="shared" ref="X11:Y11" si="21">X13</f>
        <v>0</v>
      </c>
      <c r="Y11" s="326">
        <f t="shared" si="21"/>
        <v>0</v>
      </c>
      <c r="Z11" s="7">
        <f>AA11+AD11+AG11</f>
        <v>0</v>
      </c>
      <c r="AA11" s="326">
        <f>AB11+AC11</f>
        <v>0</v>
      </c>
      <c r="AB11" s="326">
        <f>AB13</f>
        <v>0</v>
      </c>
      <c r="AC11" s="326">
        <f>AC13</f>
        <v>0</v>
      </c>
      <c r="AD11" s="326">
        <f>AE11+AF11</f>
        <v>0</v>
      </c>
      <c r="AE11" s="326">
        <f t="shared" ref="AE11:AF11" si="22">AE13</f>
        <v>0</v>
      </c>
      <c r="AF11" s="326">
        <f t="shared" si="22"/>
        <v>0</v>
      </c>
      <c r="AG11" s="326">
        <f>AH11+AI11</f>
        <v>0</v>
      </c>
      <c r="AH11" s="326">
        <f t="shared" ref="AH11:AI11" si="23">AH13</f>
        <v>0</v>
      </c>
      <c r="AI11" s="326">
        <f t="shared" si="23"/>
        <v>0</v>
      </c>
    </row>
    <row r="12" spans="1:35">
      <c r="A12" s="297"/>
      <c r="B12" s="20" t="s">
        <v>9</v>
      </c>
      <c r="C12" s="290"/>
      <c r="D12" s="290"/>
      <c r="E12" s="290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</row>
    <row r="13" spans="1:35">
      <c r="A13" s="16">
        <v>4</v>
      </c>
      <c r="B13" s="22" t="s">
        <v>10</v>
      </c>
      <c r="C13" s="290">
        <v>1210</v>
      </c>
      <c r="D13" s="290"/>
      <c r="E13" s="290">
        <v>131</v>
      </c>
      <c r="F13" s="9">
        <f t="shared" ref="F13:F88" si="24">G13+J13+M13</f>
        <v>0</v>
      </c>
      <c r="G13" s="8">
        <f t="shared" ref="G13:G88" si="25">H13+I13</f>
        <v>0</v>
      </c>
      <c r="H13" s="8">
        <f>SUM(H15:H20)</f>
        <v>0</v>
      </c>
      <c r="I13" s="8">
        <f>SUM(I15:I20)</f>
        <v>0</v>
      </c>
      <c r="J13" s="8">
        <f t="shared" ref="J13:J88" si="26">K13+L13</f>
        <v>0</v>
      </c>
      <c r="K13" s="8">
        <f>SUM(K15:K20)</f>
        <v>0</v>
      </c>
      <c r="L13" s="8">
        <f>SUM(L15:L20)</f>
        <v>0</v>
      </c>
      <c r="M13" s="8">
        <f t="shared" ref="M13:M88" si="27">N13+O13</f>
        <v>0</v>
      </c>
      <c r="N13" s="8">
        <f>SUM(N15:N20)</f>
        <v>0</v>
      </c>
      <c r="O13" s="8">
        <f>SUM(O15:O20)</f>
        <v>0</v>
      </c>
      <c r="P13" s="9">
        <f t="shared" ref="P13" si="28">Q13+T13+W13</f>
        <v>0</v>
      </c>
      <c r="Q13" s="8">
        <f t="shared" ref="Q13" si="29">R13+S13</f>
        <v>0</v>
      </c>
      <c r="R13" s="8">
        <f>SUM(R15:R20)</f>
        <v>0</v>
      </c>
      <c r="S13" s="8">
        <f>SUM(S15:S20)</f>
        <v>0</v>
      </c>
      <c r="T13" s="8">
        <f t="shared" ref="T13" si="30">U13+V13</f>
        <v>0</v>
      </c>
      <c r="U13" s="8">
        <f>SUM(U15:U20)</f>
        <v>0</v>
      </c>
      <c r="V13" s="8">
        <f>SUM(V15:V20)</f>
        <v>0</v>
      </c>
      <c r="W13" s="8">
        <f t="shared" ref="W13" si="31">X13+Y13</f>
        <v>0</v>
      </c>
      <c r="X13" s="8">
        <f>SUM(X15:X20)</f>
        <v>0</v>
      </c>
      <c r="Y13" s="8">
        <f>SUM(Y15:Y20)</f>
        <v>0</v>
      </c>
      <c r="Z13" s="9">
        <f t="shared" ref="Z13" si="32">AA13+AD13+AG13</f>
        <v>0</v>
      </c>
      <c r="AA13" s="8">
        <f t="shared" ref="AA13" si="33">AB13+AC13</f>
        <v>0</v>
      </c>
      <c r="AB13" s="8">
        <f>SUM(AB15:AB20)</f>
        <v>0</v>
      </c>
      <c r="AC13" s="8">
        <f>SUM(AC15:AC20)</f>
        <v>0</v>
      </c>
      <c r="AD13" s="8">
        <f t="shared" ref="AD13" si="34">AE13+AF13</f>
        <v>0</v>
      </c>
      <c r="AE13" s="8">
        <f>SUM(AE15:AE20)</f>
        <v>0</v>
      </c>
      <c r="AF13" s="8">
        <f>SUM(AF15:AF20)</f>
        <v>0</v>
      </c>
      <c r="AG13" s="8">
        <f t="shared" ref="AG13" si="35">AH13+AI13</f>
        <v>0</v>
      </c>
      <c r="AH13" s="8">
        <f>SUM(AH15:AH20)</f>
        <v>0</v>
      </c>
      <c r="AI13" s="8">
        <f>SUM(AI15:AI20)</f>
        <v>0</v>
      </c>
    </row>
    <row r="14" spans="1:35">
      <c r="A14" s="16"/>
      <c r="B14" s="21" t="s">
        <v>35</v>
      </c>
      <c r="C14" s="290"/>
      <c r="D14" s="290"/>
      <c r="E14" s="290"/>
      <c r="F14" s="9"/>
      <c r="G14" s="8"/>
      <c r="H14" s="8"/>
      <c r="I14" s="8"/>
      <c r="J14" s="8"/>
      <c r="K14" s="8"/>
      <c r="L14" s="8"/>
      <c r="M14" s="8"/>
      <c r="N14" s="8"/>
      <c r="O14" s="8"/>
      <c r="P14" s="9"/>
      <c r="Q14" s="8"/>
      <c r="R14" s="8"/>
      <c r="S14" s="8"/>
      <c r="T14" s="8"/>
      <c r="U14" s="8"/>
      <c r="V14" s="8"/>
      <c r="W14" s="8"/>
      <c r="X14" s="8"/>
      <c r="Y14" s="8"/>
      <c r="Z14" s="9"/>
      <c r="AA14" s="8"/>
      <c r="AB14" s="8"/>
      <c r="AC14" s="8"/>
      <c r="AD14" s="8"/>
      <c r="AE14" s="8"/>
      <c r="AF14" s="8"/>
      <c r="AG14" s="8"/>
      <c r="AH14" s="8"/>
      <c r="AI14" s="8"/>
    </row>
    <row r="15" spans="1:35">
      <c r="A15" s="16">
        <v>5</v>
      </c>
      <c r="B15" s="50" t="s">
        <v>36</v>
      </c>
      <c r="C15" s="290"/>
      <c r="D15" s="290"/>
      <c r="E15" s="290">
        <v>131</v>
      </c>
      <c r="F15" s="9">
        <f t="shared" si="24"/>
        <v>0</v>
      </c>
      <c r="G15" s="8">
        <f t="shared" si="25"/>
        <v>0</v>
      </c>
      <c r="H15" s="8"/>
      <c r="I15" s="8"/>
      <c r="J15" s="8">
        <f t="shared" si="26"/>
        <v>0</v>
      </c>
      <c r="K15" s="8"/>
      <c r="L15" s="8"/>
      <c r="M15" s="8">
        <f t="shared" si="27"/>
        <v>0</v>
      </c>
      <c r="N15" s="8"/>
      <c r="O15" s="8"/>
      <c r="P15" s="9">
        <f t="shared" ref="P15:P21" si="36">Q15+T15+W15</f>
        <v>0</v>
      </c>
      <c r="Q15" s="8">
        <f t="shared" ref="Q15:Q21" si="37">R15+S15</f>
        <v>0</v>
      </c>
      <c r="R15" s="8"/>
      <c r="S15" s="8"/>
      <c r="T15" s="8">
        <f t="shared" ref="T15:T21" si="38">U15+V15</f>
        <v>0</v>
      </c>
      <c r="U15" s="8"/>
      <c r="V15" s="8"/>
      <c r="W15" s="8">
        <f t="shared" ref="W15:W21" si="39">X15+Y15</f>
        <v>0</v>
      </c>
      <c r="X15" s="8"/>
      <c r="Y15" s="8"/>
      <c r="Z15" s="9">
        <f t="shared" ref="Z15:Z21" si="40">AA15+AD15+AG15</f>
        <v>0</v>
      </c>
      <c r="AA15" s="8">
        <f t="shared" ref="AA15:AA21" si="41">AB15+AC15</f>
        <v>0</v>
      </c>
      <c r="AB15" s="8"/>
      <c r="AC15" s="8"/>
      <c r="AD15" s="8">
        <f t="shared" ref="AD15:AD21" si="42">AE15+AF15</f>
        <v>0</v>
      </c>
      <c r="AE15" s="8"/>
      <c r="AF15" s="8"/>
      <c r="AG15" s="8">
        <f t="shared" ref="AG15:AG21" si="43">AH15+AI15</f>
        <v>0</v>
      </c>
      <c r="AH15" s="8"/>
      <c r="AI15" s="8"/>
    </row>
    <row r="16" spans="1:35">
      <c r="A16" s="16">
        <v>6</v>
      </c>
      <c r="B16" s="50" t="s">
        <v>37</v>
      </c>
      <c r="C16" s="290"/>
      <c r="D16" s="290"/>
      <c r="E16" s="290">
        <v>131</v>
      </c>
      <c r="F16" s="9">
        <f t="shared" si="24"/>
        <v>0</v>
      </c>
      <c r="G16" s="8">
        <f t="shared" si="25"/>
        <v>0</v>
      </c>
      <c r="H16" s="8"/>
      <c r="I16" s="8"/>
      <c r="J16" s="8">
        <f t="shared" si="26"/>
        <v>0</v>
      </c>
      <c r="K16" s="8"/>
      <c r="L16" s="8"/>
      <c r="M16" s="8">
        <f t="shared" si="27"/>
        <v>0</v>
      </c>
      <c r="N16" s="8"/>
      <c r="O16" s="8"/>
      <c r="P16" s="9">
        <f t="shared" si="36"/>
        <v>0</v>
      </c>
      <c r="Q16" s="8">
        <f t="shared" si="37"/>
        <v>0</v>
      </c>
      <c r="R16" s="8"/>
      <c r="S16" s="8"/>
      <c r="T16" s="8">
        <f t="shared" si="38"/>
        <v>0</v>
      </c>
      <c r="U16" s="8"/>
      <c r="V16" s="8"/>
      <c r="W16" s="8">
        <f t="shared" si="39"/>
        <v>0</v>
      </c>
      <c r="X16" s="8"/>
      <c r="Y16" s="8"/>
      <c r="Z16" s="9">
        <f t="shared" si="40"/>
        <v>0</v>
      </c>
      <c r="AA16" s="8">
        <f t="shared" si="41"/>
        <v>0</v>
      </c>
      <c r="AB16" s="8"/>
      <c r="AC16" s="8"/>
      <c r="AD16" s="8">
        <f t="shared" si="42"/>
        <v>0</v>
      </c>
      <c r="AE16" s="8"/>
      <c r="AF16" s="8"/>
      <c r="AG16" s="8">
        <f t="shared" si="43"/>
        <v>0</v>
      </c>
      <c r="AH16" s="8"/>
      <c r="AI16" s="8"/>
    </row>
    <row r="17" spans="1:35">
      <c r="A17" s="16">
        <v>7</v>
      </c>
      <c r="B17" s="50" t="s">
        <v>38</v>
      </c>
      <c r="C17" s="290"/>
      <c r="D17" s="290"/>
      <c r="E17" s="290">
        <v>131</v>
      </c>
      <c r="F17" s="9">
        <f t="shared" si="24"/>
        <v>0</v>
      </c>
      <c r="G17" s="8">
        <f t="shared" si="25"/>
        <v>0</v>
      </c>
      <c r="H17" s="8"/>
      <c r="I17" s="8"/>
      <c r="J17" s="8">
        <f t="shared" si="26"/>
        <v>0</v>
      </c>
      <c r="K17" s="8"/>
      <c r="L17" s="8"/>
      <c r="M17" s="8">
        <f t="shared" si="27"/>
        <v>0</v>
      </c>
      <c r="N17" s="8"/>
      <c r="O17" s="8"/>
      <c r="P17" s="9">
        <f t="shared" si="36"/>
        <v>0</v>
      </c>
      <c r="Q17" s="8">
        <f t="shared" si="37"/>
        <v>0</v>
      </c>
      <c r="R17" s="8"/>
      <c r="S17" s="8"/>
      <c r="T17" s="8">
        <f t="shared" si="38"/>
        <v>0</v>
      </c>
      <c r="U17" s="8"/>
      <c r="V17" s="8"/>
      <c r="W17" s="8">
        <f t="shared" si="39"/>
        <v>0</v>
      </c>
      <c r="X17" s="8"/>
      <c r="Y17" s="8"/>
      <c r="Z17" s="9">
        <f t="shared" si="40"/>
        <v>0</v>
      </c>
      <c r="AA17" s="8">
        <f t="shared" si="41"/>
        <v>0</v>
      </c>
      <c r="AB17" s="8"/>
      <c r="AC17" s="8"/>
      <c r="AD17" s="8">
        <f t="shared" si="42"/>
        <v>0</v>
      </c>
      <c r="AE17" s="8"/>
      <c r="AF17" s="8"/>
      <c r="AG17" s="8">
        <f t="shared" si="43"/>
        <v>0</v>
      </c>
      <c r="AH17" s="8"/>
      <c r="AI17" s="8"/>
    </row>
    <row r="18" spans="1:35">
      <c r="A18" s="16">
        <v>8</v>
      </c>
      <c r="B18" s="50" t="s">
        <v>110</v>
      </c>
      <c r="C18" s="290"/>
      <c r="D18" s="290"/>
      <c r="E18" s="290">
        <v>131</v>
      </c>
      <c r="F18" s="9">
        <f t="shared" si="24"/>
        <v>0</v>
      </c>
      <c r="G18" s="8">
        <f t="shared" si="25"/>
        <v>0</v>
      </c>
      <c r="H18" s="8"/>
      <c r="I18" s="8"/>
      <c r="J18" s="8">
        <f t="shared" si="26"/>
        <v>0</v>
      </c>
      <c r="K18" s="8"/>
      <c r="L18" s="8"/>
      <c r="M18" s="8">
        <f t="shared" si="27"/>
        <v>0</v>
      </c>
      <c r="N18" s="8"/>
      <c r="O18" s="8"/>
      <c r="P18" s="9">
        <f t="shared" si="36"/>
        <v>0</v>
      </c>
      <c r="Q18" s="8">
        <f t="shared" si="37"/>
        <v>0</v>
      </c>
      <c r="R18" s="8"/>
      <c r="S18" s="8"/>
      <c r="T18" s="8">
        <f t="shared" si="38"/>
        <v>0</v>
      </c>
      <c r="U18" s="8"/>
      <c r="V18" s="8"/>
      <c r="W18" s="8">
        <f t="shared" si="39"/>
        <v>0</v>
      </c>
      <c r="X18" s="8"/>
      <c r="Y18" s="8"/>
      <c r="Z18" s="9">
        <f t="shared" si="40"/>
        <v>0</v>
      </c>
      <c r="AA18" s="8">
        <f t="shared" si="41"/>
        <v>0</v>
      </c>
      <c r="AB18" s="8"/>
      <c r="AC18" s="8"/>
      <c r="AD18" s="8">
        <f t="shared" si="42"/>
        <v>0</v>
      </c>
      <c r="AE18" s="8"/>
      <c r="AF18" s="8"/>
      <c r="AG18" s="8">
        <f t="shared" si="43"/>
        <v>0</v>
      </c>
      <c r="AH18" s="8"/>
      <c r="AI18" s="8"/>
    </row>
    <row r="19" spans="1:35">
      <c r="A19" s="16">
        <v>9</v>
      </c>
      <c r="B19" s="24"/>
      <c r="C19" s="290"/>
      <c r="D19" s="290"/>
      <c r="E19" s="290"/>
      <c r="F19" s="9">
        <f t="shared" si="24"/>
        <v>0</v>
      </c>
      <c r="G19" s="8">
        <f t="shared" si="25"/>
        <v>0</v>
      </c>
      <c r="H19" s="8"/>
      <c r="I19" s="8"/>
      <c r="J19" s="8">
        <f t="shared" si="26"/>
        <v>0</v>
      </c>
      <c r="K19" s="8"/>
      <c r="L19" s="8"/>
      <c r="M19" s="8">
        <f t="shared" si="27"/>
        <v>0</v>
      </c>
      <c r="N19" s="8"/>
      <c r="O19" s="8"/>
      <c r="P19" s="9">
        <f t="shared" si="36"/>
        <v>0</v>
      </c>
      <c r="Q19" s="8">
        <f t="shared" si="37"/>
        <v>0</v>
      </c>
      <c r="R19" s="8"/>
      <c r="S19" s="8"/>
      <c r="T19" s="8">
        <f t="shared" si="38"/>
        <v>0</v>
      </c>
      <c r="U19" s="8"/>
      <c r="V19" s="8"/>
      <c r="W19" s="8">
        <f t="shared" si="39"/>
        <v>0</v>
      </c>
      <c r="X19" s="8"/>
      <c r="Y19" s="8"/>
      <c r="Z19" s="9">
        <f t="shared" si="40"/>
        <v>0</v>
      </c>
      <c r="AA19" s="8">
        <f t="shared" si="41"/>
        <v>0</v>
      </c>
      <c r="AB19" s="8"/>
      <c r="AC19" s="8"/>
      <c r="AD19" s="8">
        <f t="shared" si="42"/>
        <v>0</v>
      </c>
      <c r="AE19" s="8"/>
      <c r="AF19" s="8"/>
      <c r="AG19" s="8">
        <f t="shared" si="43"/>
        <v>0</v>
      </c>
      <c r="AH19" s="8"/>
      <c r="AI19" s="8"/>
    </row>
    <row r="20" spans="1:35">
      <c r="A20" s="16">
        <v>10</v>
      </c>
      <c r="B20" s="24"/>
      <c r="C20" s="290"/>
      <c r="D20" s="290"/>
      <c r="E20" s="290"/>
      <c r="F20" s="9">
        <f t="shared" si="24"/>
        <v>0</v>
      </c>
      <c r="G20" s="8">
        <f t="shared" si="25"/>
        <v>0</v>
      </c>
      <c r="H20" s="8"/>
      <c r="I20" s="8"/>
      <c r="J20" s="8">
        <f t="shared" si="26"/>
        <v>0</v>
      </c>
      <c r="K20" s="8"/>
      <c r="L20" s="8"/>
      <c r="M20" s="8">
        <f t="shared" si="27"/>
        <v>0</v>
      </c>
      <c r="N20" s="8"/>
      <c r="O20" s="8"/>
      <c r="P20" s="9">
        <f t="shared" si="36"/>
        <v>0</v>
      </c>
      <c r="Q20" s="8">
        <f t="shared" si="37"/>
        <v>0</v>
      </c>
      <c r="R20" s="8"/>
      <c r="S20" s="8"/>
      <c r="T20" s="8">
        <f t="shared" si="38"/>
        <v>0</v>
      </c>
      <c r="U20" s="8"/>
      <c r="V20" s="8"/>
      <c r="W20" s="8">
        <f t="shared" si="39"/>
        <v>0</v>
      </c>
      <c r="X20" s="8"/>
      <c r="Y20" s="8"/>
      <c r="Z20" s="9">
        <f t="shared" si="40"/>
        <v>0</v>
      </c>
      <c r="AA20" s="8">
        <f t="shared" si="41"/>
        <v>0</v>
      </c>
      <c r="AB20" s="8"/>
      <c r="AC20" s="8"/>
      <c r="AD20" s="8">
        <f t="shared" si="42"/>
        <v>0</v>
      </c>
      <c r="AE20" s="8"/>
      <c r="AF20" s="8"/>
      <c r="AG20" s="8">
        <f t="shared" si="43"/>
        <v>0</v>
      </c>
      <c r="AH20" s="8"/>
      <c r="AI20" s="8"/>
    </row>
    <row r="21" spans="1:35">
      <c r="A21" s="26">
        <v>11</v>
      </c>
      <c r="B21" s="18" t="s">
        <v>11</v>
      </c>
      <c r="C21" s="26">
        <v>2000</v>
      </c>
      <c r="D21" s="26"/>
      <c r="E21" s="26"/>
      <c r="F21" s="7">
        <f t="shared" si="24"/>
        <v>0</v>
      </c>
      <c r="G21" s="326">
        <f t="shared" si="25"/>
        <v>0</v>
      </c>
      <c r="H21" s="326">
        <f>+H23+H56+H61+H72+H73+H78+H114+H118</f>
        <v>0</v>
      </c>
      <c r="I21" s="326">
        <f>+I23+I56+I61+I72+I73+I78+I114+I118</f>
        <v>0</v>
      </c>
      <c r="J21" s="326">
        <f t="shared" si="26"/>
        <v>0</v>
      </c>
      <c r="K21" s="326">
        <f>+K23+K56+K61+K72+K73+K78+K114+K118</f>
        <v>0</v>
      </c>
      <c r="L21" s="326">
        <f>+L23+L56+L61+L72+L73+L78+L114+L118</f>
        <v>0</v>
      </c>
      <c r="M21" s="326">
        <f t="shared" si="27"/>
        <v>0</v>
      </c>
      <c r="N21" s="326">
        <f>+N23+N56+N61+N72+N73+N78+N114+N118</f>
        <v>0</v>
      </c>
      <c r="O21" s="326">
        <f>+O23+O56+O61+O72+O73+O78+O114+O118</f>
        <v>0</v>
      </c>
      <c r="P21" s="7">
        <f t="shared" si="36"/>
        <v>0</v>
      </c>
      <c r="Q21" s="326">
        <f t="shared" si="37"/>
        <v>0</v>
      </c>
      <c r="R21" s="326">
        <f>+R23+R56+R61+R72+R73+R78+R114+R118</f>
        <v>0</v>
      </c>
      <c r="S21" s="326">
        <f>+S23+S56+S61+S72+S73+S78+S114+S118</f>
        <v>0</v>
      </c>
      <c r="T21" s="326">
        <f t="shared" si="38"/>
        <v>0</v>
      </c>
      <c r="U21" s="326">
        <f>+U23+U56+U61+U72+U73+U78+U114+U118</f>
        <v>0</v>
      </c>
      <c r="V21" s="326">
        <f>+V23+V56+V61+V72+V73+V78+V114+V118</f>
        <v>0</v>
      </c>
      <c r="W21" s="326">
        <f t="shared" si="39"/>
        <v>0</v>
      </c>
      <c r="X21" s="326">
        <f>+X23+X56+X61+X72+X73+X78+X114+X118</f>
        <v>0</v>
      </c>
      <c r="Y21" s="326">
        <f>+Y23+Y56+Y61+Y72+Y73+Y78+Y114+Y118</f>
        <v>0</v>
      </c>
      <c r="Z21" s="7">
        <f t="shared" si="40"/>
        <v>0</v>
      </c>
      <c r="AA21" s="326">
        <f t="shared" si="41"/>
        <v>0</v>
      </c>
      <c r="AB21" s="326">
        <f>+AB23+AB56+AB61+AB72+AB73+AB78+AB114+AB118</f>
        <v>0</v>
      </c>
      <c r="AC21" s="326">
        <f>+AC23+AC56+AC61+AC72+AC73+AC78+AC114+AC118</f>
        <v>0</v>
      </c>
      <c r="AD21" s="326">
        <f t="shared" si="42"/>
        <v>0</v>
      </c>
      <c r="AE21" s="326">
        <f>+AE23+AE56+AE61+AE72+AE73+AE78+AE114+AE118</f>
        <v>0</v>
      </c>
      <c r="AF21" s="326">
        <f>+AF23+AF56+AF61+AF72+AF73+AF78+AF114+AF118</f>
        <v>0</v>
      </c>
      <c r="AG21" s="326">
        <f t="shared" si="43"/>
        <v>0</v>
      </c>
      <c r="AH21" s="326">
        <f>+AH23+AH56+AH61+AH72+AH73+AH78+AH114+AH118</f>
        <v>0</v>
      </c>
      <c r="AI21" s="326">
        <f>+AI23+AI56+AI61+AI72+AI73+AI78+AI114+AI118</f>
        <v>0</v>
      </c>
    </row>
    <row r="22" spans="1:35">
      <c r="A22" s="290"/>
      <c r="B22" s="27" t="s">
        <v>12</v>
      </c>
      <c r="C22" s="290"/>
      <c r="D22" s="290"/>
      <c r="E22" s="290"/>
      <c r="F22" s="9"/>
      <c r="G22" s="8"/>
      <c r="H22" s="8"/>
      <c r="I22" s="8"/>
      <c r="J22" s="8"/>
      <c r="K22" s="8"/>
      <c r="L22" s="8"/>
      <c r="M22" s="8"/>
      <c r="N22" s="8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9"/>
      <c r="AA22" s="8"/>
      <c r="AB22" s="8"/>
      <c r="AC22" s="8"/>
      <c r="AD22" s="8"/>
      <c r="AE22" s="8"/>
      <c r="AF22" s="8"/>
      <c r="AG22" s="8"/>
      <c r="AH22" s="8"/>
      <c r="AI22" s="8"/>
    </row>
    <row r="23" spans="1:35">
      <c r="A23" s="28">
        <v>12</v>
      </c>
      <c r="B23" s="29" t="s">
        <v>13</v>
      </c>
      <c r="C23" s="28">
        <v>2100</v>
      </c>
      <c r="D23" s="28"/>
      <c r="E23" s="28"/>
      <c r="F23" s="10">
        <f t="shared" si="24"/>
        <v>0</v>
      </c>
      <c r="G23" s="11">
        <f t="shared" si="25"/>
        <v>0</v>
      </c>
      <c r="H23" s="11">
        <f>+H25+SUM(H48:H53)+H55+H54+H41</f>
        <v>0</v>
      </c>
      <c r="I23" s="11">
        <f>+I25+SUM(I48:I53)+I55+I54+I41</f>
        <v>0</v>
      </c>
      <c r="J23" s="11">
        <f t="shared" si="26"/>
        <v>0</v>
      </c>
      <c r="K23" s="11">
        <f>+K25+SUM(K48:K53)+K55+K54+K41</f>
        <v>0</v>
      </c>
      <c r="L23" s="11">
        <f>+L25+SUM(L48:L53)+L55+L54+L41</f>
        <v>0</v>
      </c>
      <c r="M23" s="11">
        <f t="shared" si="27"/>
        <v>0</v>
      </c>
      <c r="N23" s="11">
        <f>+N25+SUM(N48:N53)+N55+N54+N41</f>
        <v>0</v>
      </c>
      <c r="O23" s="11">
        <f>+O25+SUM(O48:O53)+O55+O54+O41</f>
        <v>0</v>
      </c>
      <c r="P23" s="10">
        <f t="shared" ref="P23" si="44">Q23+T23+W23</f>
        <v>0</v>
      </c>
      <c r="Q23" s="11">
        <f t="shared" ref="Q23" si="45">R23+S23</f>
        <v>0</v>
      </c>
      <c r="R23" s="11">
        <f>+R25+SUM(R48:R53)+R55+R54+R41</f>
        <v>0</v>
      </c>
      <c r="S23" s="11">
        <f>+S25+SUM(S48:S53)+S55+S54+S41</f>
        <v>0</v>
      </c>
      <c r="T23" s="11">
        <f t="shared" ref="T23" si="46">U23+V23</f>
        <v>0</v>
      </c>
      <c r="U23" s="11">
        <f>+U25+SUM(U48:U53)+U55+U54+U41</f>
        <v>0</v>
      </c>
      <c r="V23" s="11">
        <f>+V25+SUM(V48:V53)+V55+V54+V41</f>
        <v>0</v>
      </c>
      <c r="W23" s="11">
        <f t="shared" ref="W23" si="47">X23+Y23</f>
        <v>0</v>
      </c>
      <c r="X23" s="11">
        <f>+X25+SUM(X48:X53)+X55+X54+X41</f>
        <v>0</v>
      </c>
      <c r="Y23" s="11">
        <f>+Y25+SUM(Y48:Y53)+Y55+Y54+Y41</f>
        <v>0</v>
      </c>
      <c r="Z23" s="10">
        <f t="shared" ref="Z23" si="48">AA23+AD23+AG23</f>
        <v>0</v>
      </c>
      <c r="AA23" s="11">
        <f t="shared" ref="AA23" si="49">AB23+AC23</f>
        <v>0</v>
      </c>
      <c r="AB23" s="11">
        <f>+AB25+SUM(AB48:AB53)+AB55+AB54+AB41</f>
        <v>0</v>
      </c>
      <c r="AC23" s="11">
        <f>+AC25+SUM(AC48:AC53)+AC55+AC54+AC41</f>
        <v>0</v>
      </c>
      <c r="AD23" s="11">
        <f t="shared" ref="AD23" si="50">AE23+AF23</f>
        <v>0</v>
      </c>
      <c r="AE23" s="11">
        <f>+AE25+SUM(AE48:AE53)+AE55+AE54+AE41</f>
        <v>0</v>
      </c>
      <c r="AF23" s="11">
        <f>+AF25+SUM(AF48:AF53)+AF55+AF54+AF41</f>
        <v>0</v>
      </c>
      <c r="AG23" s="11">
        <f t="shared" ref="AG23" si="51">AH23+AI23</f>
        <v>0</v>
      </c>
      <c r="AH23" s="11">
        <f>+AH25+SUM(AH48:AH53)+AH55+AH54+AH41</f>
        <v>0</v>
      </c>
      <c r="AI23" s="11">
        <f>+AI25+SUM(AI48:AI53)+AI55+AI54+AI41</f>
        <v>0</v>
      </c>
    </row>
    <row r="24" spans="1:35">
      <c r="A24" s="290"/>
      <c r="B24" s="30" t="s">
        <v>7</v>
      </c>
      <c r="C24" s="290"/>
      <c r="D24" s="290"/>
      <c r="E24" s="290"/>
      <c r="F24" s="9"/>
      <c r="G24" s="8"/>
      <c r="H24" s="8"/>
      <c r="I24" s="8"/>
      <c r="J24" s="8"/>
      <c r="K24" s="8"/>
      <c r="L24" s="8"/>
      <c r="M24" s="8"/>
      <c r="N24" s="8"/>
      <c r="O24" s="8"/>
      <c r="P24" s="9"/>
      <c r="Q24" s="8"/>
      <c r="R24" s="8"/>
      <c r="S24" s="8"/>
      <c r="T24" s="8"/>
      <c r="U24" s="8"/>
      <c r="V24" s="8"/>
      <c r="W24" s="8"/>
      <c r="X24" s="8"/>
      <c r="Y24" s="8"/>
      <c r="Z24" s="9"/>
      <c r="AA24" s="8"/>
      <c r="AB24" s="8"/>
      <c r="AC24" s="8"/>
      <c r="AD24" s="8"/>
      <c r="AE24" s="8"/>
      <c r="AF24" s="8"/>
      <c r="AG24" s="8"/>
      <c r="AH24" s="8"/>
      <c r="AI24" s="8"/>
    </row>
    <row r="25" spans="1:35" ht="26.4">
      <c r="A25" s="48">
        <v>13</v>
      </c>
      <c r="B25" s="32" t="s">
        <v>14</v>
      </c>
      <c r="C25" s="48" t="s">
        <v>483</v>
      </c>
      <c r="D25" s="48"/>
      <c r="E25" s="48">
        <v>210</v>
      </c>
      <c r="F25" s="12">
        <f t="shared" si="24"/>
        <v>0</v>
      </c>
      <c r="G25" s="13">
        <f t="shared" si="25"/>
        <v>0</v>
      </c>
      <c r="H25" s="13">
        <f>SUM(H42:H47)+H27</f>
        <v>0</v>
      </c>
      <c r="I25" s="13">
        <f>SUM(I42:I47)+I27</f>
        <v>0</v>
      </c>
      <c r="J25" s="13">
        <f t="shared" si="26"/>
        <v>0</v>
      </c>
      <c r="K25" s="13">
        <f>SUM(K42:K47)+K27</f>
        <v>0</v>
      </c>
      <c r="L25" s="13">
        <f>SUM(L42:L47)+L27</f>
        <v>0</v>
      </c>
      <c r="M25" s="13">
        <f t="shared" si="27"/>
        <v>0</v>
      </c>
      <c r="N25" s="13">
        <f>SUM(N42:N47)+N27</f>
        <v>0</v>
      </c>
      <c r="O25" s="13">
        <f>SUM(O42:O47)+O27</f>
        <v>0</v>
      </c>
      <c r="P25" s="12">
        <f t="shared" ref="P25" si="52">Q25+T25+W25</f>
        <v>0</v>
      </c>
      <c r="Q25" s="13">
        <f t="shared" ref="Q25" si="53">R25+S25</f>
        <v>0</v>
      </c>
      <c r="R25" s="13">
        <f>SUM(R42:R47)+R27</f>
        <v>0</v>
      </c>
      <c r="S25" s="13">
        <f>SUM(S42:S47)+S27</f>
        <v>0</v>
      </c>
      <c r="T25" s="13">
        <f t="shared" ref="T25" si="54">U25+V25</f>
        <v>0</v>
      </c>
      <c r="U25" s="13">
        <f>SUM(U42:U47)+U27</f>
        <v>0</v>
      </c>
      <c r="V25" s="13">
        <f>SUM(V42:V47)+V27</f>
        <v>0</v>
      </c>
      <c r="W25" s="13">
        <f t="shared" ref="W25" si="55">X25+Y25</f>
        <v>0</v>
      </c>
      <c r="X25" s="13">
        <f>SUM(X42:X47)+X27</f>
        <v>0</v>
      </c>
      <c r="Y25" s="13">
        <f>SUM(Y42:Y47)+Y27</f>
        <v>0</v>
      </c>
      <c r="Z25" s="12">
        <f t="shared" ref="Z25" si="56">AA25+AD25+AG25</f>
        <v>0</v>
      </c>
      <c r="AA25" s="13">
        <f t="shared" ref="AA25" si="57">AB25+AC25</f>
        <v>0</v>
      </c>
      <c r="AB25" s="13">
        <f>SUM(AB42:AB47)+AB27</f>
        <v>0</v>
      </c>
      <c r="AC25" s="13">
        <f>SUM(AC42:AC47)+AC27</f>
        <v>0</v>
      </c>
      <c r="AD25" s="13">
        <f t="shared" ref="AD25" si="58">AE25+AF25</f>
        <v>0</v>
      </c>
      <c r="AE25" s="13">
        <f>SUM(AE42:AE47)+AE27</f>
        <v>0</v>
      </c>
      <c r="AF25" s="13">
        <f>SUM(AF42:AF47)+AF27</f>
        <v>0</v>
      </c>
      <c r="AG25" s="13">
        <f t="shared" ref="AG25" si="59">AH25+AI25</f>
        <v>0</v>
      </c>
      <c r="AH25" s="13">
        <f>SUM(AH42:AH47)+AH27</f>
        <v>0</v>
      </c>
      <c r="AI25" s="13">
        <f>SUM(AI42:AI47)+AI27</f>
        <v>0</v>
      </c>
    </row>
    <row r="26" spans="1:35">
      <c r="A26" s="290"/>
      <c r="B26" s="30" t="s">
        <v>15</v>
      </c>
      <c r="C26" s="290"/>
      <c r="D26" s="290"/>
      <c r="E26" s="290"/>
      <c r="F26" s="9"/>
      <c r="G26" s="8"/>
      <c r="H26" s="8"/>
      <c r="I26" s="8"/>
      <c r="J26" s="8"/>
      <c r="K26" s="8"/>
      <c r="L26" s="8"/>
      <c r="M26" s="8"/>
      <c r="N26" s="8"/>
      <c r="O26" s="8"/>
      <c r="P26" s="9"/>
      <c r="Q26" s="8"/>
      <c r="R26" s="8"/>
      <c r="S26" s="8"/>
      <c r="T26" s="8"/>
      <c r="U26" s="8"/>
      <c r="V26" s="8"/>
      <c r="W26" s="8"/>
      <c r="X26" s="8"/>
      <c r="Y26" s="8"/>
      <c r="Z26" s="9"/>
      <c r="AA26" s="8"/>
      <c r="AB26" s="8"/>
      <c r="AC26" s="8"/>
      <c r="AD26" s="8"/>
      <c r="AE26" s="8"/>
      <c r="AF26" s="8"/>
      <c r="AG26" s="8"/>
      <c r="AH26" s="8"/>
      <c r="AI26" s="8"/>
    </row>
    <row r="27" spans="1:35">
      <c r="A27" s="290">
        <v>14</v>
      </c>
      <c r="B27" s="325" t="s">
        <v>55</v>
      </c>
      <c r="C27" s="290">
        <v>2110</v>
      </c>
      <c r="D27" s="290">
        <v>111</v>
      </c>
      <c r="E27" s="290">
        <v>211</v>
      </c>
      <c r="F27" s="9">
        <f t="shared" si="24"/>
        <v>0</v>
      </c>
      <c r="G27" s="8">
        <f t="shared" si="25"/>
        <v>0</v>
      </c>
      <c r="H27" s="8">
        <f>SUM(H29:H40)</f>
        <v>0</v>
      </c>
      <c r="I27" s="8">
        <f>SUM(I29:I40)</f>
        <v>0</v>
      </c>
      <c r="J27" s="8">
        <f t="shared" si="26"/>
        <v>0</v>
      </c>
      <c r="K27" s="8">
        <f>SUM(K29:K40)</f>
        <v>0</v>
      </c>
      <c r="L27" s="8">
        <f>SUM(L29:L40)</f>
        <v>0</v>
      </c>
      <c r="M27" s="8">
        <f t="shared" si="27"/>
        <v>0</v>
      </c>
      <c r="N27" s="8">
        <f t="shared" ref="N27:O27" si="60">SUM(N29:N40)</f>
        <v>0</v>
      </c>
      <c r="O27" s="8">
        <f t="shared" si="60"/>
        <v>0</v>
      </c>
      <c r="P27" s="9">
        <f t="shared" ref="P27" si="61">Q27+T27+W27</f>
        <v>0</v>
      </c>
      <c r="Q27" s="8">
        <f t="shared" ref="Q27" si="62">R27+S27</f>
        <v>0</v>
      </c>
      <c r="R27" s="8">
        <f>SUM(R29:R40)</f>
        <v>0</v>
      </c>
      <c r="S27" s="8">
        <f>SUM(S29:S40)</f>
        <v>0</v>
      </c>
      <c r="T27" s="8">
        <f t="shared" ref="T27" si="63">U27+V27</f>
        <v>0</v>
      </c>
      <c r="U27" s="8">
        <f>SUM(U29:U40)</f>
        <v>0</v>
      </c>
      <c r="V27" s="8">
        <f>SUM(V29:V40)</f>
        <v>0</v>
      </c>
      <c r="W27" s="8">
        <f t="shared" ref="W27" si="64">X27+Y27</f>
        <v>0</v>
      </c>
      <c r="X27" s="8">
        <f t="shared" ref="X27:Y27" si="65">SUM(X29:X40)</f>
        <v>0</v>
      </c>
      <c r="Y27" s="8">
        <f t="shared" si="65"/>
        <v>0</v>
      </c>
      <c r="Z27" s="9">
        <f t="shared" ref="Z27" si="66">AA27+AD27+AG27</f>
        <v>0</v>
      </c>
      <c r="AA27" s="8">
        <f t="shared" ref="AA27" si="67">AB27+AC27</f>
        <v>0</v>
      </c>
      <c r="AB27" s="8">
        <f>SUM(AB29:AB40)</f>
        <v>0</v>
      </c>
      <c r="AC27" s="8">
        <f>SUM(AC29:AC40)</f>
        <v>0</v>
      </c>
      <c r="AD27" s="8">
        <f t="shared" ref="AD27" si="68">AE27+AF27</f>
        <v>0</v>
      </c>
      <c r="AE27" s="8">
        <f>SUM(AE29:AE40)</f>
        <v>0</v>
      </c>
      <c r="AF27" s="8">
        <f>SUM(AF29:AF40)</f>
        <v>0</v>
      </c>
      <c r="AG27" s="8">
        <f t="shared" ref="AG27" si="69">AH27+AI27</f>
        <v>0</v>
      </c>
      <c r="AH27" s="8">
        <f t="shared" ref="AH27:AI27" si="70">SUM(AH29:AH40)</f>
        <v>0</v>
      </c>
      <c r="AI27" s="8">
        <f t="shared" si="70"/>
        <v>0</v>
      </c>
    </row>
    <row r="28" spans="1:35">
      <c r="A28" s="290"/>
      <c r="B28" s="33" t="s">
        <v>7</v>
      </c>
      <c r="C28" s="290"/>
      <c r="D28" s="290"/>
      <c r="E28" s="290"/>
      <c r="F28" s="9"/>
      <c r="G28" s="8"/>
      <c r="H28" s="8"/>
      <c r="I28" s="8"/>
      <c r="J28" s="8"/>
      <c r="K28" s="8"/>
      <c r="L28" s="8"/>
      <c r="M28" s="8"/>
      <c r="N28" s="8"/>
      <c r="O28" s="8"/>
      <c r="P28" s="9"/>
      <c r="Q28" s="8"/>
      <c r="R28" s="8"/>
      <c r="S28" s="8"/>
      <c r="T28" s="8"/>
      <c r="U28" s="8"/>
      <c r="V28" s="8"/>
      <c r="W28" s="8"/>
      <c r="X28" s="8"/>
      <c r="Y28" s="8"/>
      <c r="Z28" s="9"/>
      <c r="AA28" s="8"/>
      <c r="AB28" s="8"/>
      <c r="AC28" s="8"/>
      <c r="AD28" s="8"/>
      <c r="AE28" s="8"/>
      <c r="AF28" s="8"/>
      <c r="AG28" s="8"/>
      <c r="AH28" s="8"/>
      <c r="AI28" s="8"/>
    </row>
    <row r="29" spans="1:35">
      <c r="A29" s="290">
        <v>15</v>
      </c>
      <c r="B29" s="33" t="s">
        <v>57</v>
      </c>
      <c r="C29" s="290"/>
      <c r="D29" s="290">
        <v>111</v>
      </c>
      <c r="E29" s="290">
        <v>211</v>
      </c>
      <c r="F29" s="9">
        <f t="shared" si="24"/>
        <v>0</v>
      </c>
      <c r="G29" s="8">
        <f t="shared" si="25"/>
        <v>0</v>
      </c>
      <c r="H29" s="8"/>
      <c r="I29" s="8"/>
      <c r="J29" s="8">
        <f t="shared" si="26"/>
        <v>0</v>
      </c>
      <c r="K29" s="8"/>
      <c r="L29" s="8"/>
      <c r="M29" s="8">
        <f t="shared" si="27"/>
        <v>0</v>
      </c>
      <c r="N29" s="8"/>
      <c r="O29" s="8"/>
      <c r="P29" s="9">
        <f t="shared" ref="P29:P61" si="71">Q29+T29+W29</f>
        <v>0</v>
      </c>
      <c r="Q29" s="8">
        <f t="shared" ref="Q29:Q61" si="72">R29+S29</f>
        <v>0</v>
      </c>
      <c r="R29" s="8"/>
      <c r="S29" s="8"/>
      <c r="T29" s="8">
        <f t="shared" ref="T29:T61" si="73">U29+V29</f>
        <v>0</v>
      </c>
      <c r="U29" s="8"/>
      <c r="V29" s="8"/>
      <c r="W29" s="8">
        <f t="shared" ref="W29:W61" si="74">X29+Y29</f>
        <v>0</v>
      </c>
      <c r="X29" s="8"/>
      <c r="Y29" s="8"/>
      <c r="Z29" s="9">
        <f t="shared" ref="Z29:Z61" si="75">AA29+AD29+AG29</f>
        <v>0</v>
      </c>
      <c r="AA29" s="8">
        <f t="shared" ref="AA29:AA61" si="76">AB29+AC29</f>
        <v>0</v>
      </c>
      <c r="AB29" s="8"/>
      <c r="AC29" s="8"/>
      <c r="AD29" s="8">
        <f t="shared" ref="AD29:AD61" si="77">AE29+AF29</f>
        <v>0</v>
      </c>
      <c r="AE29" s="8"/>
      <c r="AF29" s="8"/>
      <c r="AG29" s="8">
        <f t="shared" ref="AG29:AG61" si="78">AH29+AI29</f>
        <v>0</v>
      </c>
      <c r="AH29" s="8"/>
      <c r="AI29" s="8"/>
    </row>
    <row r="30" spans="1:35">
      <c r="A30" s="290">
        <v>16</v>
      </c>
      <c r="B30" s="33" t="s">
        <v>58</v>
      </c>
      <c r="C30" s="290"/>
      <c r="D30" s="290">
        <v>111</v>
      </c>
      <c r="E30" s="290">
        <v>211</v>
      </c>
      <c r="F30" s="9">
        <f t="shared" si="24"/>
        <v>0</v>
      </c>
      <c r="G30" s="8">
        <f t="shared" si="25"/>
        <v>0</v>
      </c>
      <c r="H30" s="8"/>
      <c r="I30" s="8"/>
      <c r="J30" s="8">
        <f t="shared" si="26"/>
        <v>0</v>
      </c>
      <c r="K30" s="8"/>
      <c r="L30" s="8"/>
      <c r="M30" s="8">
        <f t="shared" si="27"/>
        <v>0</v>
      </c>
      <c r="N30" s="8"/>
      <c r="O30" s="8"/>
      <c r="P30" s="9">
        <f t="shared" si="71"/>
        <v>0</v>
      </c>
      <c r="Q30" s="8">
        <f t="shared" si="72"/>
        <v>0</v>
      </c>
      <c r="R30" s="8"/>
      <c r="S30" s="8"/>
      <c r="T30" s="8">
        <f t="shared" si="73"/>
        <v>0</v>
      </c>
      <c r="U30" s="8"/>
      <c r="V30" s="8"/>
      <c r="W30" s="8">
        <f t="shared" si="74"/>
        <v>0</v>
      </c>
      <c r="X30" s="8"/>
      <c r="Y30" s="8"/>
      <c r="Z30" s="9">
        <f t="shared" si="75"/>
        <v>0</v>
      </c>
      <c r="AA30" s="8">
        <f t="shared" si="76"/>
        <v>0</v>
      </c>
      <c r="AB30" s="8"/>
      <c r="AC30" s="8"/>
      <c r="AD30" s="8">
        <f t="shared" si="77"/>
        <v>0</v>
      </c>
      <c r="AE30" s="8"/>
      <c r="AF30" s="8"/>
      <c r="AG30" s="8">
        <f t="shared" si="78"/>
        <v>0</v>
      </c>
      <c r="AH30" s="8"/>
      <c r="AI30" s="8"/>
    </row>
    <row r="31" spans="1:35">
      <c r="A31" s="290">
        <v>17</v>
      </c>
      <c r="B31" s="33" t="s">
        <v>59</v>
      </c>
      <c r="C31" s="290"/>
      <c r="D31" s="290">
        <v>111</v>
      </c>
      <c r="E31" s="290">
        <v>211</v>
      </c>
      <c r="F31" s="9">
        <f t="shared" si="24"/>
        <v>0</v>
      </c>
      <c r="G31" s="8">
        <f t="shared" si="25"/>
        <v>0</v>
      </c>
      <c r="H31" s="8"/>
      <c r="I31" s="8"/>
      <c r="J31" s="8">
        <f t="shared" si="26"/>
        <v>0</v>
      </c>
      <c r="K31" s="8"/>
      <c r="L31" s="8"/>
      <c r="M31" s="8">
        <f t="shared" si="27"/>
        <v>0</v>
      </c>
      <c r="N31" s="8"/>
      <c r="O31" s="8"/>
      <c r="P31" s="9">
        <f t="shared" si="71"/>
        <v>0</v>
      </c>
      <c r="Q31" s="8">
        <f t="shared" si="72"/>
        <v>0</v>
      </c>
      <c r="R31" s="8"/>
      <c r="S31" s="8"/>
      <c r="T31" s="8">
        <f t="shared" si="73"/>
        <v>0</v>
      </c>
      <c r="U31" s="8"/>
      <c r="V31" s="8"/>
      <c r="W31" s="8">
        <f t="shared" si="74"/>
        <v>0</v>
      </c>
      <c r="X31" s="8"/>
      <c r="Y31" s="8"/>
      <c r="Z31" s="9">
        <f t="shared" si="75"/>
        <v>0</v>
      </c>
      <c r="AA31" s="8">
        <f t="shared" si="76"/>
        <v>0</v>
      </c>
      <c r="AB31" s="8"/>
      <c r="AC31" s="8"/>
      <c r="AD31" s="8">
        <f t="shared" si="77"/>
        <v>0</v>
      </c>
      <c r="AE31" s="8"/>
      <c r="AF31" s="8"/>
      <c r="AG31" s="8">
        <f t="shared" si="78"/>
        <v>0</v>
      </c>
      <c r="AH31" s="8"/>
      <c r="AI31" s="8"/>
    </row>
    <row r="32" spans="1:35" ht="26.4">
      <c r="A32" s="290">
        <v>18</v>
      </c>
      <c r="B32" s="33" t="s">
        <v>60</v>
      </c>
      <c r="C32" s="290"/>
      <c r="D32" s="290">
        <v>111</v>
      </c>
      <c r="E32" s="290">
        <v>211</v>
      </c>
      <c r="F32" s="9">
        <f t="shared" si="24"/>
        <v>0</v>
      </c>
      <c r="G32" s="8">
        <f t="shared" si="25"/>
        <v>0</v>
      </c>
      <c r="H32" s="8"/>
      <c r="I32" s="8"/>
      <c r="J32" s="8">
        <f t="shared" si="26"/>
        <v>0</v>
      </c>
      <c r="K32" s="8"/>
      <c r="L32" s="8"/>
      <c r="M32" s="8">
        <f t="shared" si="27"/>
        <v>0</v>
      </c>
      <c r="N32" s="8"/>
      <c r="O32" s="8"/>
      <c r="P32" s="9">
        <f t="shared" si="71"/>
        <v>0</v>
      </c>
      <c r="Q32" s="8">
        <f t="shared" si="72"/>
        <v>0</v>
      </c>
      <c r="R32" s="8"/>
      <c r="S32" s="8"/>
      <c r="T32" s="8">
        <f t="shared" si="73"/>
        <v>0</v>
      </c>
      <c r="U32" s="8"/>
      <c r="V32" s="8"/>
      <c r="W32" s="8">
        <f t="shared" si="74"/>
        <v>0</v>
      </c>
      <c r="X32" s="8"/>
      <c r="Y32" s="8"/>
      <c r="Z32" s="9">
        <f t="shared" si="75"/>
        <v>0</v>
      </c>
      <c r="AA32" s="8">
        <f t="shared" si="76"/>
        <v>0</v>
      </c>
      <c r="AB32" s="8"/>
      <c r="AC32" s="8"/>
      <c r="AD32" s="8">
        <f t="shared" si="77"/>
        <v>0</v>
      </c>
      <c r="AE32" s="8"/>
      <c r="AF32" s="8"/>
      <c r="AG32" s="8">
        <f t="shared" si="78"/>
        <v>0</v>
      </c>
      <c r="AH32" s="8"/>
      <c r="AI32" s="8"/>
    </row>
    <row r="33" spans="1:35" ht="26.4">
      <c r="A33" s="290">
        <v>19</v>
      </c>
      <c r="B33" s="33" t="s">
        <v>61</v>
      </c>
      <c r="C33" s="290"/>
      <c r="D33" s="290">
        <v>111</v>
      </c>
      <c r="E33" s="290">
        <v>211</v>
      </c>
      <c r="F33" s="9">
        <f t="shared" si="24"/>
        <v>0</v>
      </c>
      <c r="G33" s="8">
        <f t="shared" si="25"/>
        <v>0</v>
      </c>
      <c r="H33" s="8"/>
      <c r="I33" s="8"/>
      <c r="J33" s="8">
        <f t="shared" si="26"/>
        <v>0</v>
      </c>
      <c r="K33" s="8"/>
      <c r="L33" s="8"/>
      <c r="M33" s="8">
        <f t="shared" si="27"/>
        <v>0</v>
      </c>
      <c r="N33" s="8"/>
      <c r="O33" s="8"/>
      <c r="P33" s="9">
        <f t="shared" si="71"/>
        <v>0</v>
      </c>
      <c r="Q33" s="8">
        <f t="shared" si="72"/>
        <v>0</v>
      </c>
      <c r="R33" s="8"/>
      <c r="S33" s="8"/>
      <c r="T33" s="8">
        <f t="shared" si="73"/>
        <v>0</v>
      </c>
      <c r="U33" s="8"/>
      <c r="V33" s="8"/>
      <c r="W33" s="8">
        <f t="shared" si="74"/>
        <v>0</v>
      </c>
      <c r="X33" s="8"/>
      <c r="Y33" s="8"/>
      <c r="Z33" s="9">
        <f t="shared" si="75"/>
        <v>0</v>
      </c>
      <c r="AA33" s="8">
        <f t="shared" si="76"/>
        <v>0</v>
      </c>
      <c r="AB33" s="8"/>
      <c r="AC33" s="8"/>
      <c r="AD33" s="8">
        <f t="shared" si="77"/>
        <v>0</v>
      </c>
      <c r="AE33" s="8"/>
      <c r="AF33" s="8"/>
      <c r="AG33" s="8">
        <f t="shared" si="78"/>
        <v>0</v>
      </c>
      <c r="AH33" s="8"/>
      <c r="AI33" s="8"/>
    </row>
    <row r="34" spans="1:35" ht="26.4">
      <c r="A34" s="290">
        <v>20</v>
      </c>
      <c r="B34" s="33" t="s">
        <v>62</v>
      </c>
      <c r="C34" s="290"/>
      <c r="D34" s="290">
        <v>111</v>
      </c>
      <c r="E34" s="290">
        <v>211</v>
      </c>
      <c r="F34" s="9">
        <f t="shared" si="24"/>
        <v>0</v>
      </c>
      <c r="G34" s="8">
        <f t="shared" si="25"/>
        <v>0</v>
      </c>
      <c r="H34" s="8"/>
      <c r="I34" s="8"/>
      <c r="J34" s="8">
        <f t="shared" si="26"/>
        <v>0</v>
      </c>
      <c r="K34" s="8"/>
      <c r="L34" s="8"/>
      <c r="M34" s="8">
        <f t="shared" si="27"/>
        <v>0</v>
      </c>
      <c r="N34" s="8"/>
      <c r="O34" s="8"/>
      <c r="P34" s="9">
        <f t="shared" si="71"/>
        <v>0</v>
      </c>
      <c r="Q34" s="8">
        <f t="shared" si="72"/>
        <v>0</v>
      </c>
      <c r="R34" s="8"/>
      <c r="S34" s="8"/>
      <c r="T34" s="8">
        <f t="shared" si="73"/>
        <v>0</v>
      </c>
      <c r="U34" s="8"/>
      <c r="V34" s="8"/>
      <c r="W34" s="8">
        <f t="shared" si="74"/>
        <v>0</v>
      </c>
      <c r="X34" s="8"/>
      <c r="Y34" s="8"/>
      <c r="Z34" s="9">
        <f t="shared" si="75"/>
        <v>0</v>
      </c>
      <c r="AA34" s="8">
        <f t="shared" si="76"/>
        <v>0</v>
      </c>
      <c r="AB34" s="8"/>
      <c r="AC34" s="8"/>
      <c r="AD34" s="8">
        <f t="shared" si="77"/>
        <v>0</v>
      </c>
      <c r="AE34" s="8"/>
      <c r="AF34" s="8"/>
      <c r="AG34" s="8">
        <f t="shared" si="78"/>
        <v>0</v>
      </c>
      <c r="AH34" s="8"/>
      <c r="AI34" s="8"/>
    </row>
    <row r="35" spans="1:35" ht="26.4">
      <c r="A35" s="290">
        <v>21</v>
      </c>
      <c r="B35" s="33" t="s">
        <v>63</v>
      </c>
      <c r="C35" s="290"/>
      <c r="D35" s="290">
        <v>111</v>
      </c>
      <c r="E35" s="290">
        <v>211</v>
      </c>
      <c r="F35" s="9">
        <f t="shared" si="24"/>
        <v>0</v>
      </c>
      <c r="G35" s="8">
        <f t="shared" si="25"/>
        <v>0</v>
      </c>
      <c r="H35" s="8"/>
      <c r="I35" s="8"/>
      <c r="J35" s="8">
        <f t="shared" si="26"/>
        <v>0</v>
      </c>
      <c r="K35" s="8"/>
      <c r="L35" s="8"/>
      <c r="M35" s="8">
        <f t="shared" si="27"/>
        <v>0</v>
      </c>
      <c r="N35" s="8"/>
      <c r="O35" s="8"/>
      <c r="P35" s="9">
        <f t="shared" si="71"/>
        <v>0</v>
      </c>
      <c r="Q35" s="8">
        <f t="shared" si="72"/>
        <v>0</v>
      </c>
      <c r="R35" s="8"/>
      <c r="S35" s="8"/>
      <c r="T35" s="8">
        <f t="shared" si="73"/>
        <v>0</v>
      </c>
      <c r="U35" s="8"/>
      <c r="V35" s="8"/>
      <c r="W35" s="8">
        <f t="shared" si="74"/>
        <v>0</v>
      </c>
      <c r="X35" s="8"/>
      <c r="Y35" s="8"/>
      <c r="Z35" s="9">
        <f t="shared" si="75"/>
        <v>0</v>
      </c>
      <c r="AA35" s="8">
        <f t="shared" si="76"/>
        <v>0</v>
      </c>
      <c r="AB35" s="8"/>
      <c r="AC35" s="8"/>
      <c r="AD35" s="8">
        <f t="shared" si="77"/>
        <v>0</v>
      </c>
      <c r="AE35" s="8"/>
      <c r="AF35" s="8"/>
      <c r="AG35" s="8">
        <f t="shared" si="78"/>
        <v>0</v>
      </c>
      <c r="AH35" s="8"/>
      <c r="AI35" s="8"/>
    </row>
    <row r="36" spans="1:35" ht="26.4">
      <c r="A36" s="290">
        <v>22</v>
      </c>
      <c r="B36" s="33" t="s">
        <v>64</v>
      </c>
      <c r="C36" s="290"/>
      <c r="D36" s="290">
        <v>111</v>
      </c>
      <c r="E36" s="290">
        <v>211</v>
      </c>
      <c r="F36" s="9">
        <f t="shared" si="24"/>
        <v>0</v>
      </c>
      <c r="G36" s="8">
        <f t="shared" si="25"/>
        <v>0</v>
      </c>
      <c r="H36" s="8"/>
      <c r="I36" s="8"/>
      <c r="J36" s="8">
        <f t="shared" si="26"/>
        <v>0</v>
      </c>
      <c r="K36" s="8"/>
      <c r="L36" s="8"/>
      <c r="M36" s="8">
        <f t="shared" si="27"/>
        <v>0</v>
      </c>
      <c r="N36" s="8"/>
      <c r="O36" s="8"/>
      <c r="P36" s="9">
        <f t="shared" si="71"/>
        <v>0</v>
      </c>
      <c r="Q36" s="8">
        <f t="shared" si="72"/>
        <v>0</v>
      </c>
      <c r="R36" s="8"/>
      <c r="S36" s="8"/>
      <c r="T36" s="8">
        <f t="shared" si="73"/>
        <v>0</v>
      </c>
      <c r="U36" s="8"/>
      <c r="V36" s="8"/>
      <c r="W36" s="8">
        <f t="shared" si="74"/>
        <v>0</v>
      </c>
      <c r="X36" s="8"/>
      <c r="Y36" s="8"/>
      <c r="Z36" s="9">
        <f t="shared" si="75"/>
        <v>0</v>
      </c>
      <c r="AA36" s="8">
        <f t="shared" si="76"/>
        <v>0</v>
      </c>
      <c r="AB36" s="8"/>
      <c r="AC36" s="8"/>
      <c r="AD36" s="8">
        <f t="shared" si="77"/>
        <v>0</v>
      </c>
      <c r="AE36" s="8"/>
      <c r="AF36" s="8"/>
      <c r="AG36" s="8">
        <f t="shared" si="78"/>
        <v>0</v>
      </c>
      <c r="AH36" s="8"/>
      <c r="AI36" s="8"/>
    </row>
    <row r="37" spans="1:35">
      <c r="A37" s="290">
        <v>23</v>
      </c>
      <c r="B37" s="33" t="s">
        <v>65</v>
      </c>
      <c r="C37" s="290"/>
      <c r="D37" s="290">
        <v>111</v>
      </c>
      <c r="E37" s="290">
        <v>211</v>
      </c>
      <c r="F37" s="9">
        <f t="shared" si="24"/>
        <v>0</v>
      </c>
      <c r="G37" s="8">
        <f t="shared" si="25"/>
        <v>0</v>
      </c>
      <c r="H37" s="8"/>
      <c r="I37" s="8"/>
      <c r="J37" s="8">
        <f t="shared" si="26"/>
        <v>0</v>
      </c>
      <c r="K37" s="8"/>
      <c r="L37" s="8"/>
      <c r="M37" s="8">
        <f t="shared" si="27"/>
        <v>0</v>
      </c>
      <c r="N37" s="8"/>
      <c r="O37" s="8"/>
      <c r="P37" s="9">
        <f t="shared" si="71"/>
        <v>0</v>
      </c>
      <c r="Q37" s="8">
        <f t="shared" si="72"/>
        <v>0</v>
      </c>
      <c r="R37" s="8"/>
      <c r="S37" s="8"/>
      <c r="T37" s="8">
        <f t="shared" si="73"/>
        <v>0</v>
      </c>
      <c r="U37" s="8"/>
      <c r="V37" s="8"/>
      <c r="W37" s="8">
        <f t="shared" si="74"/>
        <v>0</v>
      </c>
      <c r="X37" s="8"/>
      <c r="Y37" s="8"/>
      <c r="Z37" s="9">
        <f t="shared" si="75"/>
        <v>0</v>
      </c>
      <c r="AA37" s="8">
        <f t="shared" si="76"/>
        <v>0</v>
      </c>
      <c r="AB37" s="8"/>
      <c r="AC37" s="8"/>
      <c r="AD37" s="8">
        <f t="shared" si="77"/>
        <v>0</v>
      </c>
      <c r="AE37" s="8"/>
      <c r="AF37" s="8"/>
      <c r="AG37" s="8">
        <f t="shared" si="78"/>
        <v>0</v>
      </c>
      <c r="AH37" s="8"/>
      <c r="AI37" s="8"/>
    </row>
    <row r="38" spans="1:35">
      <c r="A38" s="290">
        <v>24</v>
      </c>
      <c r="B38" s="33" t="s">
        <v>66</v>
      </c>
      <c r="C38" s="290"/>
      <c r="D38" s="290">
        <v>111</v>
      </c>
      <c r="E38" s="290">
        <v>211</v>
      </c>
      <c r="F38" s="9">
        <f t="shared" si="24"/>
        <v>0</v>
      </c>
      <c r="G38" s="8">
        <f t="shared" si="25"/>
        <v>0</v>
      </c>
      <c r="H38" s="8"/>
      <c r="I38" s="8"/>
      <c r="J38" s="8">
        <f t="shared" si="26"/>
        <v>0</v>
      </c>
      <c r="K38" s="8"/>
      <c r="L38" s="8"/>
      <c r="M38" s="8">
        <f t="shared" si="27"/>
        <v>0</v>
      </c>
      <c r="N38" s="8"/>
      <c r="O38" s="8"/>
      <c r="P38" s="9">
        <f t="shared" si="71"/>
        <v>0</v>
      </c>
      <c r="Q38" s="8">
        <f t="shared" si="72"/>
        <v>0</v>
      </c>
      <c r="R38" s="8"/>
      <c r="S38" s="8"/>
      <c r="T38" s="8">
        <f t="shared" si="73"/>
        <v>0</v>
      </c>
      <c r="U38" s="8"/>
      <c r="V38" s="8"/>
      <c r="W38" s="8">
        <f t="shared" si="74"/>
        <v>0</v>
      </c>
      <c r="X38" s="8"/>
      <c r="Y38" s="8"/>
      <c r="Z38" s="9">
        <f t="shared" si="75"/>
        <v>0</v>
      </c>
      <c r="AA38" s="8">
        <f t="shared" si="76"/>
        <v>0</v>
      </c>
      <c r="AB38" s="8"/>
      <c r="AC38" s="8"/>
      <c r="AD38" s="8">
        <f t="shared" si="77"/>
        <v>0</v>
      </c>
      <c r="AE38" s="8"/>
      <c r="AF38" s="8"/>
      <c r="AG38" s="8">
        <f t="shared" si="78"/>
        <v>0</v>
      </c>
      <c r="AH38" s="8"/>
      <c r="AI38" s="8"/>
    </row>
    <row r="39" spans="1:35">
      <c r="A39" s="290">
        <v>25</v>
      </c>
      <c r="B39" s="33" t="s">
        <v>67</v>
      </c>
      <c r="C39" s="290"/>
      <c r="D39" s="290">
        <v>111</v>
      </c>
      <c r="E39" s="290">
        <v>211</v>
      </c>
      <c r="F39" s="9">
        <f t="shared" si="24"/>
        <v>0</v>
      </c>
      <c r="G39" s="8">
        <f t="shared" si="25"/>
        <v>0</v>
      </c>
      <c r="H39" s="8"/>
      <c r="I39" s="8"/>
      <c r="J39" s="8">
        <f t="shared" si="26"/>
        <v>0</v>
      </c>
      <c r="K39" s="8"/>
      <c r="L39" s="8"/>
      <c r="M39" s="8">
        <f t="shared" si="27"/>
        <v>0</v>
      </c>
      <c r="N39" s="8"/>
      <c r="O39" s="8"/>
      <c r="P39" s="9">
        <f t="shared" si="71"/>
        <v>0</v>
      </c>
      <c r="Q39" s="8">
        <f t="shared" si="72"/>
        <v>0</v>
      </c>
      <c r="R39" s="8"/>
      <c r="S39" s="8"/>
      <c r="T39" s="8">
        <f t="shared" si="73"/>
        <v>0</v>
      </c>
      <c r="U39" s="8"/>
      <c r="V39" s="8"/>
      <c r="W39" s="8">
        <f t="shared" si="74"/>
        <v>0</v>
      </c>
      <c r="X39" s="8"/>
      <c r="Y39" s="8"/>
      <c r="Z39" s="9">
        <f t="shared" si="75"/>
        <v>0</v>
      </c>
      <c r="AA39" s="8">
        <f t="shared" si="76"/>
        <v>0</v>
      </c>
      <c r="AB39" s="8"/>
      <c r="AC39" s="8"/>
      <c r="AD39" s="8">
        <f t="shared" si="77"/>
        <v>0</v>
      </c>
      <c r="AE39" s="8"/>
      <c r="AF39" s="8"/>
      <c r="AG39" s="8">
        <f t="shared" si="78"/>
        <v>0</v>
      </c>
      <c r="AH39" s="8"/>
      <c r="AI39" s="8"/>
    </row>
    <row r="40" spans="1:35" ht="26.4">
      <c r="A40" s="290">
        <v>26</v>
      </c>
      <c r="B40" s="33" t="s">
        <v>68</v>
      </c>
      <c r="C40" s="290"/>
      <c r="D40" s="290">
        <v>111</v>
      </c>
      <c r="E40" s="290">
        <v>211</v>
      </c>
      <c r="F40" s="9">
        <f t="shared" si="24"/>
        <v>0</v>
      </c>
      <c r="G40" s="8">
        <f t="shared" si="25"/>
        <v>0</v>
      </c>
      <c r="H40" s="8"/>
      <c r="I40" s="8"/>
      <c r="J40" s="8">
        <f t="shared" si="26"/>
        <v>0</v>
      </c>
      <c r="K40" s="8"/>
      <c r="L40" s="8"/>
      <c r="M40" s="8">
        <f t="shared" si="27"/>
        <v>0</v>
      </c>
      <c r="N40" s="8"/>
      <c r="O40" s="8"/>
      <c r="P40" s="9">
        <f t="shared" si="71"/>
        <v>0</v>
      </c>
      <c r="Q40" s="8">
        <f t="shared" si="72"/>
        <v>0</v>
      </c>
      <c r="R40" s="8"/>
      <c r="S40" s="8"/>
      <c r="T40" s="8">
        <f t="shared" si="73"/>
        <v>0</v>
      </c>
      <c r="U40" s="8"/>
      <c r="V40" s="8"/>
      <c r="W40" s="8">
        <f t="shared" si="74"/>
        <v>0</v>
      </c>
      <c r="X40" s="8"/>
      <c r="Y40" s="8"/>
      <c r="Z40" s="9">
        <f t="shared" si="75"/>
        <v>0</v>
      </c>
      <c r="AA40" s="8">
        <f t="shared" si="76"/>
        <v>0</v>
      </c>
      <c r="AB40" s="8"/>
      <c r="AC40" s="8"/>
      <c r="AD40" s="8">
        <f t="shared" si="77"/>
        <v>0</v>
      </c>
      <c r="AE40" s="8"/>
      <c r="AF40" s="8"/>
      <c r="AG40" s="8">
        <f t="shared" si="78"/>
        <v>0</v>
      </c>
      <c r="AH40" s="8"/>
      <c r="AI40" s="8"/>
    </row>
    <row r="41" spans="1:35" ht="39.6">
      <c r="A41" s="290">
        <v>27</v>
      </c>
      <c r="B41" s="325" t="s">
        <v>446</v>
      </c>
      <c r="C41" s="290">
        <v>2110</v>
      </c>
      <c r="D41" s="290">
        <v>111</v>
      </c>
      <c r="E41" s="290">
        <v>266</v>
      </c>
      <c r="F41" s="9">
        <f t="shared" ref="F41" si="79">G41+J41+M41</f>
        <v>0</v>
      </c>
      <c r="G41" s="8">
        <f t="shared" ref="G41" si="80">H41+I41</f>
        <v>0</v>
      </c>
      <c r="H41" s="8"/>
      <c r="I41" s="8"/>
      <c r="J41" s="8">
        <f t="shared" ref="J41" si="81">K41+L41</f>
        <v>0</v>
      </c>
      <c r="K41" s="8"/>
      <c r="L41" s="8"/>
      <c r="M41" s="8">
        <f t="shared" ref="M41" si="82">N41+O41</f>
        <v>0</v>
      </c>
      <c r="N41" s="8"/>
      <c r="O41" s="8"/>
      <c r="P41" s="9">
        <f t="shared" si="71"/>
        <v>0</v>
      </c>
      <c r="Q41" s="8">
        <f t="shared" si="72"/>
        <v>0</v>
      </c>
      <c r="R41" s="8"/>
      <c r="S41" s="8"/>
      <c r="T41" s="8">
        <f t="shared" si="73"/>
        <v>0</v>
      </c>
      <c r="U41" s="8"/>
      <c r="V41" s="8"/>
      <c r="W41" s="8">
        <f t="shared" si="74"/>
        <v>0</v>
      </c>
      <c r="X41" s="8"/>
      <c r="Y41" s="8"/>
      <c r="Z41" s="9">
        <f t="shared" si="75"/>
        <v>0</v>
      </c>
      <c r="AA41" s="8">
        <f t="shared" si="76"/>
        <v>0</v>
      </c>
      <c r="AB41" s="8"/>
      <c r="AC41" s="8"/>
      <c r="AD41" s="8">
        <f t="shared" si="77"/>
        <v>0</v>
      </c>
      <c r="AE41" s="8"/>
      <c r="AF41" s="8"/>
      <c r="AG41" s="8">
        <f t="shared" si="78"/>
        <v>0</v>
      </c>
      <c r="AH41" s="8"/>
      <c r="AI41" s="8"/>
    </row>
    <row r="42" spans="1:35">
      <c r="A42" s="290">
        <v>28</v>
      </c>
      <c r="B42" s="420" t="s">
        <v>98</v>
      </c>
      <c r="C42" s="402">
        <v>2140</v>
      </c>
      <c r="D42" s="290">
        <v>119</v>
      </c>
      <c r="E42" s="290">
        <v>213</v>
      </c>
      <c r="F42" s="9">
        <f t="shared" si="24"/>
        <v>0</v>
      </c>
      <c r="G42" s="8">
        <f t="shared" si="25"/>
        <v>0</v>
      </c>
      <c r="H42" s="8"/>
      <c r="I42" s="8"/>
      <c r="J42" s="8">
        <f t="shared" si="26"/>
        <v>0</v>
      </c>
      <c r="K42" s="8"/>
      <c r="L42" s="8"/>
      <c r="M42" s="8">
        <f t="shared" si="27"/>
        <v>0</v>
      </c>
      <c r="N42" s="8"/>
      <c r="O42" s="8"/>
      <c r="P42" s="9">
        <f t="shared" si="71"/>
        <v>0</v>
      </c>
      <c r="Q42" s="8">
        <f t="shared" si="72"/>
        <v>0</v>
      </c>
      <c r="R42" s="8"/>
      <c r="S42" s="8"/>
      <c r="T42" s="8">
        <f t="shared" si="73"/>
        <v>0</v>
      </c>
      <c r="U42" s="8"/>
      <c r="V42" s="8"/>
      <c r="W42" s="8">
        <f t="shared" si="74"/>
        <v>0</v>
      </c>
      <c r="X42" s="8"/>
      <c r="Y42" s="8"/>
      <c r="Z42" s="9">
        <f t="shared" si="75"/>
        <v>0</v>
      </c>
      <c r="AA42" s="8">
        <f t="shared" si="76"/>
        <v>0</v>
      </c>
      <c r="AB42" s="8"/>
      <c r="AC42" s="8"/>
      <c r="AD42" s="8">
        <f t="shared" si="77"/>
        <v>0</v>
      </c>
      <c r="AE42" s="8"/>
      <c r="AF42" s="8"/>
      <c r="AG42" s="8">
        <f t="shared" si="78"/>
        <v>0</v>
      </c>
      <c r="AH42" s="8"/>
      <c r="AI42" s="8"/>
    </row>
    <row r="43" spans="1:35">
      <c r="A43" s="290">
        <v>29</v>
      </c>
      <c r="B43" s="420"/>
      <c r="C43" s="402"/>
      <c r="D43" s="290">
        <v>119</v>
      </c>
      <c r="E43" s="290">
        <v>225</v>
      </c>
      <c r="F43" s="9">
        <f t="shared" ref="F43:F47" si="83">G43+J43+M43</f>
        <v>0</v>
      </c>
      <c r="G43" s="8">
        <f t="shared" ref="G43:G47" si="84">H43+I43</f>
        <v>0</v>
      </c>
      <c r="H43" s="8"/>
      <c r="I43" s="8"/>
      <c r="J43" s="8">
        <f t="shared" ref="J43:J47" si="85">K43+L43</f>
        <v>0</v>
      </c>
      <c r="K43" s="8"/>
      <c r="L43" s="8"/>
      <c r="M43" s="8">
        <f t="shared" ref="M43:M47" si="86">N43+O43</f>
        <v>0</v>
      </c>
      <c r="N43" s="8"/>
      <c r="O43" s="8"/>
      <c r="P43" s="9">
        <f t="shared" si="71"/>
        <v>0</v>
      </c>
      <c r="Q43" s="8">
        <f t="shared" si="72"/>
        <v>0</v>
      </c>
      <c r="R43" s="8"/>
      <c r="S43" s="8"/>
      <c r="T43" s="8">
        <f t="shared" si="73"/>
        <v>0</v>
      </c>
      <c r="U43" s="8"/>
      <c r="V43" s="8"/>
      <c r="W43" s="8">
        <f t="shared" si="74"/>
        <v>0</v>
      </c>
      <c r="X43" s="8"/>
      <c r="Y43" s="8"/>
      <c r="Z43" s="9">
        <f t="shared" si="75"/>
        <v>0</v>
      </c>
      <c r="AA43" s="8">
        <f t="shared" si="76"/>
        <v>0</v>
      </c>
      <c r="AB43" s="8"/>
      <c r="AC43" s="8"/>
      <c r="AD43" s="8">
        <f t="shared" si="77"/>
        <v>0</v>
      </c>
      <c r="AE43" s="8"/>
      <c r="AF43" s="8"/>
      <c r="AG43" s="8">
        <f t="shared" si="78"/>
        <v>0</v>
      </c>
      <c r="AH43" s="8"/>
      <c r="AI43" s="8"/>
    </row>
    <row r="44" spans="1:35">
      <c r="A44" s="290">
        <v>30</v>
      </c>
      <c r="B44" s="420"/>
      <c r="C44" s="402"/>
      <c r="D44" s="290">
        <v>119</v>
      </c>
      <c r="E44" s="290">
        <v>226</v>
      </c>
      <c r="F44" s="9">
        <f t="shared" si="83"/>
        <v>0</v>
      </c>
      <c r="G44" s="8">
        <f t="shared" si="84"/>
        <v>0</v>
      </c>
      <c r="H44" s="8"/>
      <c r="I44" s="8"/>
      <c r="J44" s="8">
        <f t="shared" si="85"/>
        <v>0</v>
      </c>
      <c r="K44" s="8"/>
      <c r="L44" s="8"/>
      <c r="M44" s="8">
        <f t="shared" si="86"/>
        <v>0</v>
      </c>
      <c r="N44" s="8"/>
      <c r="O44" s="8"/>
      <c r="P44" s="9">
        <f t="shared" si="71"/>
        <v>0</v>
      </c>
      <c r="Q44" s="8">
        <f t="shared" si="72"/>
        <v>0</v>
      </c>
      <c r="R44" s="8"/>
      <c r="S44" s="8"/>
      <c r="T44" s="8">
        <f t="shared" si="73"/>
        <v>0</v>
      </c>
      <c r="U44" s="8"/>
      <c r="V44" s="8"/>
      <c r="W44" s="8">
        <f t="shared" si="74"/>
        <v>0</v>
      </c>
      <c r="X44" s="8"/>
      <c r="Y44" s="8"/>
      <c r="Z44" s="9">
        <f t="shared" si="75"/>
        <v>0</v>
      </c>
      <c r="AA44" s="8">
        <f t="shared" si="76"/>
        <v>0</v>
      </c>
      <c r="AB44" s="8"/>
      <c r="AC44" s="8"/>
      <c r="AD44" s="8">
        <f t="shared" si="77"/>
        <v>0</v>
      </c>
      <c r="AE44" s="8"/>
      <c r="AF44" s="8"/>
      <c r="AG44" s="8">
        <f t="shared" si="78"/>
        <v>0</v>
      </c>
      <c r="AH44" s="8"/>
      <c r="AI44" s="8"/>
    </row>
    <row r="45" spans="1:35">
      <c r="A45" s="290">
        <v>31</v>
      </c>
      <c r="B45" s="420"/>
      <c r="C45" s="402"/>
      <c r="D45" s="290">
        <v>119</v>
      </c>
      <c r="E45" s="290">
        <v>266</v>
      </c>
      <c r="F45" s="9">
        <f t="shared" si="83"/>
        <v>0</v>
      </c>
      <c r="G45" s="8">
        <f t="shared" si="84"/>
        <v>0</v>
      </c>
      <c r="H45" s="8"/>
      <c r="I45" s="8"/>
      <c r="J45" s="8">
        <f t="shared" si="85"/>
        <v>0</v>
      </c>
      <c r="K45" s="8"/>
      <c r="L45" s="8"/>
      <c r="M45" s="8">
        <f t="shared" si="86"/>
        <v>0</v>
      </c>
      <c r="N45" s="8"/>
      <c r="O45" s="8"/>
      <c r="P45" s="9">
        <f t="shared" si="71"/>
        <v>0</v>
      </c>
      <c r="Q45" s="8">
        <f t="shared" si="72"/>
        <v>0</v>
      </c>
      <c r="R45" s="8"/>
      <c r="S45" s="8"/>
      <c r="T45" s="8">
        <f t="shared" si="73"/>
        <v>0</v>
      </c>
      <c r="U45" s="8"/>
      <c r="V45" s="8"/>
      <c r="W45" s="8">
        <f t="shared" si="74"/>
        <v>0</v>
      </c>
      <c r="X45" s="8"/>
      <c r="Y45" s="8"/>
      <c r="Z45" s="9">
        <f t="shared" si="75"/>
        <v>0</v>
      </c>
      <c r="AA45" s="8">
        <f t="shared" si="76"/>
        <v>0</v>
      </c>
      <c r="AB45" s="8"/>
      <c r="AC45" s="8"/>
      <c r="AD45" s="8">
        <f t="shared" si="77"/>
        <v>0</v>
      </c>
      <c r="AE45" s="8"/>
      <c r="AF45" s="8"/>
      <c r="AG45" s="8">
        <f t="shared" si="78"/>
        <v>0</v>
      </c>
      <c r="AH45" s="8"/>
      <c r="AI45" s="8"/>
    </row>
    <row r="46" spans="1:35">
      <c r="A46" s="290">
        <v>32</v>
      </c>
      <c r="B46" s="420"/>
      <c r="C46" s="402"/>
      <c r="D46" s="290">
        <v>119</v>
      </c>
      <c r="E46" s="290">
        <v>341</v>
      </c>
      <c r="F46" s="9">
        <f t="shared" si="83"/>
        <v>0</v>
      </c>
      <c r="G46" s="8">
        <f t="shared" si="84"/>
        <v>0</v>
      </c>
      <c r="H46" s="8"/>
      <c r="I46" s="8"/>
      <c r="J46" s="8">
        <f t="shared" si="85"/>
        <v>0</v>
      </c>
      <c r="K46" s="8"/>
      <c r="L46" s="8"/>
      <c r="M46" s="8">
        <f t="shared" si="86"/>
        <v>0</v>
      </c>
      <c r="N46" s="8"/>
      <c r="O46" s="8"/>
      <c r="P46" s="9">
        <f t="shared" si="71"/>
        <v>0</v>
      </c>
      <c r="Q46" s="8">
        <f t="shared" si="72"/>
        <v>0</v>
      </c>
      <c r="R46" s="8"/>
      <c r="S46" s="8"/>
      <c r="T46" s="8">
        <f t="shared" si="73"/>
        <v>0</v>
      </c>
      <c r="U46" s="8"/>
      <c r="V46" s="8"/>
      <c r="W46" s="8">
        <f t="shared" si="74"/>
        <v>0</v>
      </c>
      <c r="X46" s="8"/>
      <c r="Y46" s="8"/>
      <c r="Z46" s="9">
        <f t="shared" si="75"/>
        <v>0</v>
      </c>
      <c r="AA46" s="8">
        <f t="shared" si="76"/>
        <v>0</v>
      </c>
      <c r="AB46" s="8"/>
      <c r="AC46" s="8"/>
      <c r="AD46" s="8">
        <f t="shared" si="77"/>
        <v>0</v>
      </c>
      <c r="AE46" s="8"/>
      <c r="AF46" s="8"/>
      <c r="AG46" s="8">
        <f t="shared" si="78"/>
        <v>0</v>
      </c>
      <c r="AH46" s="8"/>
      <c r="AI46" s="8"/>
    </row>
    <row r="47" spans="1:35">
      <c r="A47" s="290">
        <v>33</v>
      </c>
      <c r="B47" s="420"/>
      <c r="C47" s="402"/>
      <c r="D47" s="290">
        <v>119</v>
      </c>
      <c r="E47" s="290">
        <v>345</v>
      </c>
      <c r="F47" s="9">
        <f t="shared" si="83"/>
        <v>0</v>
      </c>
      <c r="G47" s="8">
        <f t="shared" si="84"/>
        <v>0</v>
      </c>
      <c r="H47" s="8"/>
      <c r="I47" s="8"/>
      <c r="J47" s="8">
        <f t="shared" si="85"/>
        <v>0</v>
      </c>
      <c r="K47" s="8"/>
      <c r="L47" s="8"/>
      <c r="M47" s="8">
        <f t="shared" si="86"/>
        <v>0</v>
      </c>
      <c r="N47" s="8"/>
      <c r="O47" s="8"/>
      <c r="P47" s="9">
        <f t="shared" si="71"/>
        <v>0</v>
      </c>
      <c r="Q47" s="8">
        <f t="shared" si="72"/>
        <v>0</v>
      </c>
      <c r="R47" s="8"/>
      <c r="S47" s="8"/>
      <c r="T47" s="8">
        <f t="shared" si="73"/>
        <v>0</v>
      </c>
      <c r="U47" s="8"/>
      <c r="V47" s="8"/>
      <c r="W47" s="8">
        <f t="shared" si="74"/>
        <v>0</v>
      </c>
      <c r="X47" s="8"/>
      <c r="Y47" s="8"/>
      <c r="Z47" s="9">
        <f t="shared" si="75"/>
        <v>0</v>
      </c>
      <c r="AA47" s="8">
        <f t="shared" si="76"/>
        <v>0</v>
      </c>
      <c r="AB47" s="8"/>
      <c r="AC47" s="8"/>
      <c r="AD47" s="8">
        <f t="shared" si="77"/>
        <v>0</v>
      </c>
      <c r="AE47" s="8"/>
      <c r="AF47" s="8"/>
      <c r="AG47" s="8">
        <f t="shared" si="78"/>
        <v>0</v>
      </c>
      <c r="AH47" s="8"/>
      <c r="AI47" s="8"/>
    </row>
    <row r="48" spans="1:35">
      <c r="A48" s="290">
        <v>34</v>
      </c>
      <c r="B48" s="419" t="s">
        <v>56</v>
      </c>
      <c r="C48" s="402">
        <v>2120</v>
      </c>
      <c r="D48" s="290">
        <v>112</v>
      </c>
      <c r="E48" s="290">
        <v>212</v>
      </c>
      <c r="F48" s="9">
        <f t="shared" si="24"/>
        <v>0</v>
      </c>
      <c r="G48" s="8">
        <f t="shared" si="25"/>
        <v>0</v>
      </c>
      <c r="H48" s="8"/>
      <c r="I48" s="8"/>
      <c r="J48" s="8">
        <f t="shared" si="26"/>
        <v>0</v>
      </c>
      <c r="K48" s="8"/>
      <c r="L48" s="8"/>
      <c r="M48" s="8">
        <f t="shared" si="27"/>
        <v>0</v>
      </c>
      <c r="N48" s="8"/>
      <c r="O48" s="8"/>
      <c r="P48" s="9">
        <f t="shared" si="71"/>
        <v>0</v>
      </c>
      <c r="Q48" s="8">
        <f t="shared" si="72"/>
        <v>0</v>
      </c>
      <c r="R48" s="8"/>
      <c r="S48" s="8"/>
      <c r="T48" s="8">
        <f t="shared" si="73"/>
        <v>0</v>
      </c>
      <c r="U48" s="8"/>
      <c r="V48" s="8"/>
      <c r="W48" s="8">
        <f t="shared" si="74"/>
        <v>0</v>
      </c>
      <c r="X48" s="8"/>
      <c r="Y48" s="8"/>
      <c r="Z48" s="9">
        <f t="shared" si="75"/>
        <v>0</v>
      </c>
      <c r="AA48" s="8">
        <f t="shared" si="76"/>
        <v>0</v>
      </c>
      <c r="AB48" s="8"/>
      <c r="AC48" s="8"/>
      <c r="AD48" s="8">
        <f t="shared" si="77"/>
        <v>0</v>
      </c>
      <c r="AE48" s="8"/>
      <c r="AF48" s="8"/>
      <c r="AG48" s="8">
        <f t="shared" si="78"/>
        <v>0</v>
      </c>
      <c r="AH48" s="8"/>
      <c r="AI48" s="8"/>
    </row>
    <row r="49" spans="1:35">
      <c r="A49" s="290">
        <v>35</v>
      </c>
      <c r="B49" s="419"/>
      <c r="C49" s="402"/>
      <c r="D49" s="290">
        <v>112</v>
      </c>
      <c r="E49" s="290">
        <v>214</v>
      </c>
      <c r="F49" s="9">
        <f t="shared" si="24"/>
        <v>0</v>
      </c>
      <c r="G49" s="8">
        <f t="shared" si="25"/>
        <v>0</v>
      </c>
      <c r="H49" s="8"/>
      <c r="I49" s="8"/>
      <c r="J49" s="8">
        <f t="shared" si="26"/>
        <v>0</v>
      </c>
      <c r="K49" s="8"/>
      <c r="L49" s="8"/>
      <c r="M49" s="8">
        <f t="shared" si="27"/>
        <v>0</v>
      </c>
      <c r="N49" s="8"/>
      <c r="O49" s="8"/>
      <c r="P49" s="9">
        <f t="shared" si="71"/>
        <v>0</v>
      </c>
      <c r="Q49" s="8">
        <f t="shared" si="72"/>
        <v>0</v>
      </c>
      <c r="R49" s="8"/>
      <c r="S49" s="8"/>
      <c r="T49" s="8">
        <f t="shared" si="73"/>
        <v>0</v>
      </c>
      <c r="U49" s="8"/>
      <c r="V49" s="8"/>
      <c r="W49" s="8">
        <f t="shared" si="74"/>
        <v>0</v>
      </c>
      <c r="X49" s="8"/>
      <c r="Y49" s="8"/>
      <c r="Z49" s="9">
        <f t="shared" si="75"/>
        <v>0</v>
      </c>
      <c r="AA49" s="8">
        <f t="shared" si="76"/>
        <v>0</v>
      </c>
      <c r="AB49" s="8"/>
      <c r="AC49" s="8"/>
      <c r="AD49" s="8">
        <f t="shared" si="77"/>
        <v>0</v>
      </c>
      <c r="AE49" s="8"/>
      <c r="AF49" s="8"/>
      <c r="AG49" s="8">
        <f t="shared" si="78"/>
        <v>0</v>
      </c>
      <c r="AH49" s="8"/>
      <c r="AI49" s="8"/>
    </row>
    <row r="50" spans="1:35">
      <c r="A50" s="290">
        <v>36</v>
      </c>
      <c r="B50" s="419"/>
      <c r="C50" s="402"/>
      <c r="D50" s="290">
        <v>112</v>
      </c>
      <c r="E50" s="290">
        <v>222</v>
      </c>
      <c r="F50" s="9">
        <f t="shared" ref="F50:F51" si="87">G50+J50+M50</f>
        <v>0</v>
      </c>
      <c r="G50" s="8">
        <f t="shared" ref="G50:G51" si="88">H50+I50</f>
        <v>0</v>
      </c>
      <c r="H50" s="8"/>
      <c r="I50" s="8"/>
      <c r="J50" s="8">
        <f t="shared" ref="J50:J51" si="89">K50+L50</f>
        <v>0</v>
      </c>
      <c r="K50" s="8"/>
      <c r="L50" s="8"/>
      <c r="M50" s="8">
        <f t="shared" ref="M50:M51" si="90">N50+O50</f>
        <v>0</v>
      </c>
      <c r="N50" s="8"/>
      <c r="O50" s="8"/>
      <c r="P50" s="9">
        <f t="shared" si="71"/>
        <v>0</v>
      </c>
      <c r="Q50" s="8">
        <f t="shared" si="72"/>
        <v>0</v>
      </c>
      <c r="R50" s="8"/>
      <c r="S50" s="8"/>
      <c r="T50" s="8">
        <f t="shared" si="73"/>
        <v>0</v>
      </c>
      <c r="U50" s="8"/>
      <c r="V50" s="8"/>
      <c r="W50" s="8">
        <f t="shared" si="74"/>
        <v>0</v>
      </c>
      <c r="X50" s="8"/>
      <c r="Y50" s="8"/>
      <c r="Z50" s="9">
        <f t="shared" si="75"/>
        <v>0</v>
      </c>
      <c r="AA50" s="8">
        <f t="shared" si="76"/>
        <v>0</v>
      </c>
      <c r="AB50" s="8"/>
      <c r="AC50" s="8"/>
      <c r="AD50" s="8">
        <f t="shared" si="77"/>
        <v>0</v>
      </c>
      <c r="AE50" s="8"/>
      <c r="AF50" s="8"/>
      <c r="AG50" s="8">
        <f t="shared" si="78"/>
        <v>0</v>
      </c>
      <c r="AH50" s="8"/>
      <c r="AI50" s="8"/>
    </row>
    <row r="51" spans="1:35">
      <c r="A51" s="290">
        <v>37</v>
      </c>
      <c r="B51" s="419"/>
      <c r="C51" s="402"/>
      <c r="D51" s="290">
        <v>112</v>
      </c>
      <c r="E51" s="290">
        <v>226</v>
      </c>
      <c r="F51" s="9">
        <f t="shared" si="87"/>
        <v>0</v>
      </c>
      <c r="G51" s="8">
        <f t="shared" si="88"/>
        <v>0</v>
      </c>
      <c r="H51" s="8"/>
      <c r="I51" s="8"/>
      <c r="J51" s="8">
        <f t="shared" si="89"/>
        <v>0</v>
      </c>
      <c r="K51" s="8"/>
      <c r="L51" s="8"/>
      <c r="M51" s="8">
        <f t="shared" si="90"/>
        <v>0</v>
      </c>
      <c r="N51" s="8"/>
      <c r="O51" s="8"/>
      <c r="P51" s="9">
        <f t="shared" si="71"/>
        <v>0</v>
      </c>
      <c r="Q51" s="8">
        <f t="shared" si="72"/>
        <v>0</v>
      </c>
      <c r="R51" s="8"/>
      <c r="S51" s="8"/>
      <c r="T51" s="8">
        <f t="shared" si="73"/>
        <v>0</v>
      </c>
      <c r="U51" s="8"/>
      <c r="V51" s="8"/>
      <c r="W51" s="8">
        <f t="shared" si="74"/>
        <v>0</v>
      </c>
      <c r="X51" s="8"/>
      <c r="Y51" s="8"/>
      <c r="Z51" s="9">
        <f t="shared" si="75"/>
        <v>0</v>
      </c>
      <c r="AA51" s="8">
        <f t="shared" si="76"/>
        <v>0</v>
      </c>
      <c r="AB51" s="8"/>
      <c r="AC51" s="8"/>
      <c r="AD51" s="8">
        <f t="shared" si="77"/>
        <v>0</v>
      </c>
      <c r="AE51" s="8"/>
      <c r="AF51" s="8"/>
      <c r="AG51" s="8">
        <f t="shared" si="78"/>
        <v>0</v>
      </c>
      <c r="AH51" s="8"/>
      <c r="AI51" s="8"/>
    </row>
    <row r="52" spans="1:35">
      <c r="A52" s="290">
        <v>38</v>
      </c>
      <c r="B52" s="419"/>
      <c r="C52" s="402"/>
      <c r="D52" s="290">
        <v>112</v>
      </c>
      <c r="E52" s="290">
        <v>266</v>
      </c>
      <c r="F52" s="9">
        <f t="shared" si="24"/>
        <v>0</v>
      </c>
      <c r="G52" s="8">
        <f t="shared" si="25"/>
        <v>0</v>
      </c>
      <c r="H52" s="8"/>
      <c r="I52" s="8"/>
      <c r="J52" s="8">
        <f t="shared" si="26"/>
        <v>0</v>
      </c>
      <c r="K52" s="8"/>
      <c r="L52" s="8"/>
      <c r="M52" s="8">
        <f t="shared" si="27"/>
        <v>0</v>
      </c>
      <c r="N52" s="8"/>
      <c r="O52" s="8"/>
      <c r="P52" s="9">
        <f t="shared" si="71"/>
        <v>0</v>
      </c>
      <c r="Q52" s="8">
        <f t="shared" si="72"/>
        <v>0</v>
      </c>
      <c r="R52" s="8"/>
      <c r="S52" s="8"/>
      <c r="T52" s="8">
        <f t="shared" si="73"/>
        <v>0</v>
      </c>
      <c r="U52" s="8"/>
      <c r="V52" s="8"/>
      <c r="W52" s="8">
        <f t="shared" si="74"/>
        <v>0</v>
      </c>
      <c r="X52" s="8"/>
      <c r="Y52" s="8"/>
      <c r="Z52" s="9">
        <f t="shared" si="75"/>
        <v>0</v>
      </c>
      <c r="AA52" s="8">
        <f t="shared" si="76"/>
        <v>0</v>
      </c>
      <c r="AB52" s="8"/>
      <c r="AC52" s="8"/>
      <c r="AD52" s="8">
        <f t="shared" si="77"/>
        <v>0</v>
      </c>
      <c r="AE52" s="8"/>
      <c r="AF52" s="8"/>
      <c r="AG52" s="8">
        <f t="shared" si="78"/>
        <v>0</v>
      </c>
      <c r="AH52" s="8"/>
      <c r="AI52" s="8"/>
    </row>
    <row r="53" spans="1:35">
      <c r="A53" s="290">
        <v>39</v>
      </c>
      <c r="B53" s="419"/>
      <c r="C53" s="402"/>
      <c r="D53" s="290">
        <v>112</v>
      </c>
      <c r="E53" s="290">
        <v>267</v>
      </c>
      <c r="F53" s="9">
        <f t="shared" si="24"/>
        <v>0</v>
      </c>
      <c r="G53" s="8">
        <f t="shared" si="25"/>
        <v>0</v>
      </c>
      <c r="H53" s="8"/>
      <c r="I53" s="8"/>
      <c r="J53" s="8">
        <f t="shared" si="26"/>
        <v>0</v>
      </c>
      <c r="K53" s="8"/>
      <c r="L53" s="8"/>
      <c r="M53" s="8">
        <f t="shared" si="27"/>
        <v>0</v>
      </c>
      <c r="N53" s="8"/>
      <c r="O53" s="8"/>
      <c r="P53" s="9">
        <f t="shared" si="71"/>
        <v>0</v>
      </c>
      <c r="Q53" s="8">
        <f t="shared" si="72"/>
        <v>0</v>
      </c>
      <c r="R53" s="8"/>
      <c r="S53" s="8"/>
      <c r="T53" s="8">
        <f t="shared" si="73"/>
        <v>0</v>
      </c>
      <c r="U53" s="8"/>
      <c r="V53" s="8"/>
      <c r="W53" s="8">
        <f t="shared" si="74"/>
        <v>0</v>
      </c>
      <c r="X53" s="8"/>
      <c r="Y53" s="8"/>
      <c r="Z53" s="9">
        <f t="shared" si="75"/>
        <v>0</v>
      </c>
      <c r="AA53" s="8">
        <f t="shared" si="76"/>
        <v>0</v>
      </c>
      <c r="AB53" s="8"/>
      <c r="AC53" s="8"/>
      <c r="AD53" s="8">
        <f t="shared" si="77"/>
        <v>0</v>
      </c>
      <c r="AE53" s="8"/>
      <c r="AF53" s="8"/>
      <c r="AG53" s="8">
        <f t="shared" si="78"/>
        <v>0</v>
      </c>
      <c r="AH53" s="8"/>
      <c r="AI53" s="8"/>
    </row>
    <row r="54" spans="1:35">
      <c r="A54" s="290">
        <v>40</v>
      </c>
      <c r="B54" s="421" t="s">
        <v>40</v>
      </c>
      <c r="C54" s="402">
        <v>2130</v>
      </c>
      <c r="D54" s="290">
        <v>113</v>
      </c>
      <c r="E54" s="290">
        <v>226</v>
      </c>
      <c r="F54" s="9">
        <f t="shared" ref="F54" si="91">G54+J54+M54</f>
        <v>0</v>
      </c>
      <c r="G54" s="8">
        <f t="shared" ref="G54" si="92">H54+I54</f>
        <v>0</v>
      </c>
      <c r="H54" s="8"/>
      <c r="I54" s="8"/>
      <c r="J54" s="8">
        <f t="shared" ref="J54" si="93">K54+L54</f>
        <v>0</v>
      </c>
      <c r="K54" s="8"/>
      <c r="L54" s="8"/>
      <c r="M54" s="8">
        <f t="shared" ref="M54" si="94">N54+O54</f>
        <v>0</v>
      </c>
      <c r="N54" s="8"/>
      <c r="O54" s="8"/>
      <c r="P54" s="9">
        <f t="shared" si="71"/>
        <v>0</v>
      </c>
      <c r="Q54" s="8">
        <f t="shared" si="72"/>
        <v>0</v>
      </c>
      <c r="R54" s="8"/>
      <c r="S54" s="8"/>
      <c r="T54" s="8">
        <f t="shared" si="73"/>
        <v>0</v>
      </c>
      <c r="U54" s="8"/>
      <c r="V54" s="8"/>
      <c r="W54" s="8">
        <f t="shared" si="74"/>
        <v>0</v>
      </c>
      <c r="X54" s="8"/>
      <c r="Y54" s="8"/>
      <c r="Z54" s="9">
        <f t="shared" si="75"/>
        <v>0</v>
      </c>
      <c r="AA54" s="8">
        <f t="shared" si="76"/>
        <v>0</v>
      </c>
      <c r="AB54" s="8"/>
      <c r="AC54" s="8"/>
      <c r="AD54" s="8">
        <f t="shared" si="77"/>
        <v>0</v>
      </c>
      <c r="AE54" s="8"/>
      <c r="AF54" s="8"/>
      <c r="AG54" s="8">
        <f t="shared" si="78"/>
        <v>0</v>
      </c>
      <c r="AH54" s="8"/>
      <c r="AI54" s="8"/>
    </row>
    <row r="55" spans="1:35" ht="25.5" customHeight="1">
      <c r="A55" s="290">
        <v>41</v>
      </c>
      <c r="B55" s="421"/>
      <c r="C55" s="402"/>
      <c r="D55" s="290">
        <v>113</v>
      </c>
      <c r="E55" s="290"/>
      <c r="F55" s="9">
        <f t="shared" si="24"/>
        <v>0</v>
      </c>
      <c r="G55" s="8">
        <f t="shared" si="25"/>
        <v>0</v>
      </c>
      <c r="H55" s="8"/>
      <c r="I55" s="8"/>
      <c r="J55" s="8">
        <f t="shared" si="26"/>
        <v>0</v>
      </c>
      <c r="K55" s="8"/>
      <c r="L55" s="8"/>
      <c r="M55" s="8">
        <f t="shared" si="27"/>
        <v>0</v>
      </c>
      <c r="N55" s="8"/>
      <c r="O55" s="8"/>
      <c r="P55" s="9">
        <f t="shared" si="71"/>
        <v>0</v>
      </c>
      <c r="Q55" s="8">
        <f t="shared" si="72"/>
        <v>0</v>
      </c>
      <c r="R55" s="8"/>
      <c r="S55" s="8"/>
      <c r="T55" s="8">
        <f t="shared" si="73"/>
        <v>0</v>
      </c>
      <c r="U55" s="8"/>
      <c r="V55" s="8"/>
      <c r="W55" s="8">
        <f t="shared" si="74"/>
        <v>0</v>
      </c>
      <c r="X55" s="8"/>
      <c r="Y55" s="8"/>
      <c r="Z55" s="9">
        <f t="shared" si="75"/>
        <v>0</v>
      </c>
      <c r="AA55" s="8">
        <f t="shared" si="76"/>
        <v>0</v>
      </c>
      <c r="AB55" s="8"/>
      <c r="AC55" s="8"/>
      <c r="AD55" s="8">
        <f t="shared" si="77"/>
        <v>0</v>
      </c>
      <c r="AE55" s="8"/>
      <c r="AF55" s="8"/>
      <c r="AG55" s="8">
        <f t="shared" si="78"/>
        <v>0</v>
      </c>
      <c r="AH55" s="8"/>
      <c r="AI55" s="8"/>
    </row>
    <row r="56" spans="1:35" ht="27.6">
      <c r="A56" s="28">
        <v>42</v>
      </c>
      <c r="B56" s="29" t="s">
        <v>17</v>
      </c>
      <c r="C56" s="28">
        <v>2200</v>
      </c>
      <c r="D56" s="28"/>
      <c r="E56" s="28">
        <v>260</v>
      </c>
      <c r="F56" s="10">
        <f t="shared" si="24"/>
        <v>0</v>
      </c>
      <c r="G56" s="11">
        <f t="shared" si="25"/>
        <v>0</v>
      </c>
      <c r="H56" s="11">
        <f>SUM(H57:H60)</f>
        <v>0</v>
      </c>
      <c r="I56" s="11">
        <f>SUM(I57:I60)</f>
        <v>0</v>
      </c>
      <c r="J56" s="11">
        <f t="shared" si="26"/>
        <v>0</v>
      </c>
      <c r="K56" s="11">
        <f t="shared" ref="K56:L56" si="95">SUM(K57:K60)</f>
        <v>0</v>
      </c>
      <c r="L56" s="11">
        <f t="shared" si="95"/>
        <v>0</v>
      </c>
      <c r="M56" s="11">
        <f t="shared" si="27"/>
        <v>0</v>
      </c>
      <c r="N56" s="11">
        <f t="shared" ref="N56:O56" si="96">SUM(N57:N60)</f>
        <v>0</v>
      </c>
      <c r="O56" s="11">
        <f t="shared" si="96"/>
        <v>0</v>
      </c>
      <c r="P56" s="10">
        <f t="shared" si="71"/>
        <v>0</v>
      </c>
      <c r="Q56" s="11">
        <f t="shared" si="72"/>
        <v>0</v>
      </c>
      <c r="R56" s="11">
        <f>SUM(R57:R60)</f>
        <v>0</v>
      </c>
      <c r="S56" s="11">
        <f>SUM(S57:S60)</f>
        <v>0</v>
      </c>
      <c r="T56" s="11">
        <f t="shared" si="73"/>
        <v>0</v>
      </c>
      <c r="U56" s="11">
        <f t="shared" ref="U56:V56" si="97">SUM(U57:U60)</f>
        <v>0</v>
      </c>
      <c r="V56" s="11">
        <f t="shared" si="97"/>
        <v>0</v>
      </c>
      <c r="W56" s="11">
        <f t="shared" si="74"/>
        <v>0</v>
      </c>
      <c r="X56" s="11">
        <f t="shared" ref="X56:Y56" si="98">SUM(X57:X60)</f>
        <v>0</v>
      </c>
      <c r="Y56" s="11">
        <f t="shared" si="98"/>
        <v>0</v>
      </c>
      <c r="Z56" s="10">
        <f t="shared" si="75"/>
        <v>0</v>
      </c>
      <c r="AA56" s="11">
        <f t="shared" si="76"/>
        <v>0</v>
      </c>
      <c r="AB56" s="11">
        <f>SUM(AB57:AB60)</f>
        <v>0</v>
      </c>
      <c r="AC56" s="11">
        <f>SUM(AC57:AC60)</f>
        <v>0</v>
      </c>
      <c r="AD56" s="11">
        <f t="shared" si="77"/>
        <v>0</v>
      </c>
      <c r="AE56" s="11">
        <f t="shared" ref="AE56:AF56" si="99">SUM(AE57:AE60)</f>
        <v>0</v>
      </c>
      <c r="AF56" s="11">
        <f t="shared" si="99"/>
        <v>0</v>
      </c>
      <c r="AG56" s="11">
        <f t="shared" si="78"/>
        <v>0</v>
      </c>
      <c r="AH56" s="11">
        <f t="shared" ref="AH56:AI56" si="100">SUM(AH57:AH60)</f>
        <v>0</v>
      </c>
      <c r="AI56" s="11">
        <f t="shared" si="100"/>
        <v>0</v>
      </c>
    </row>
    <row r="57" spans="1:35" ht="15" customHeight="1">
      <c r="A57" s="290"/>
      <c r="B57" s="21" t="s">
        <v>97</v>
      </c>
      <c r="C57" s="290"/>
      <c r="D57" s="290"/>
      <c r="E57" s="290"/>
      <c r="F57" s="9">
        <f t="shared" si="24"/>
        <v>0</v>
      </c>
      <c r="G57" s="8">
        <f t="shared" si="25"/>
        <v>0</v>
      </c>
      <c r="H57" s="8"/>
      <c r="I57" s="8"/>
      <c r="J57" s="8">
        <f t="shared" si="26"/>
        <v>0</v>
      </c>
      <c r="K57" s="8"/>
      <c r="L57" s="8"/>
      <c r="M57" s="8">
        <f t="shared" si="27"/>
        <v>0</v>
      </c>
      <c r="N57" s="8"/>
      <c r="O57" s="8"/>
      <c r="P57" s="9">
        <f t="shared" si="71"/>
        <v>0</v>
      </c>
      <c r="Q57" s="8">
        <f t="shared" si="72"/>
        <v>0</v>
      </c>
      <c r="R57" s="8"/>
      <c r="S57" s="8"/>
      <c r="T57" s="8">
        <f t="shared" si="73"/>
        <v>0</v>
      </c>
      <c r="U57" s="8"/>
      <c r="V57" s="8"/>
      <c r="W57" s="8">
        <f t="shared" si="74"/>
        <v>0</v>
      </c>
      <c r="X57" s="8"/>
      <c r="Y57" s="8"/>
      <c r="Z57" s="9">
        <f t="shared" si="75"/>
        <v>0</v>
      </c>
      <c r="AA57" s="8">
        <f t="shared" si="76"/>
        <v>0</v>
      </c>
      <c r="AB57" s="8"/>
      <c r="AC57" s="8"/>
      <c r="AD57" s="8">
        <f t="shared" si="77"/>
        <v>0</v>
      </c>
      <c r="AE57" s="8"/>
      <c r="AF57" s="8"/>
      <c r="AG57" s="8">
        <f t="shared" si="78"/>
        <v>0</v>
      </c>
      <c r="AH57" s="8"/>
      <c r="AI57" s="8"/>
    </row>
    <row r="58" spans="1:35">
      <c r="A58" s="290">
        <v>43</v>
      </c>
      <c r="B58" s="21" t="s">
        <v>99</v>
      </c>
      <c r="C58" s="290">
        <v>2211</v>
      </c>
      <c r="D58" s="290">
        <v>321</v>
      </c>
      <c r="E58" s="290">
        <v>264</v>
      </c>
      <c r="F58" s="9">
        <f t="shared" si="24"/>
        <v>0</v>
      </c>
      <c r="G58" s="8">
        <f t="shared" si="25"/>
        <v>0</v>
      </c>
      <c r="H58" s="8"/>
      <c r="I58" s="8"/>
      <c r="J58" s="8">
        <f t="shared" si="26"/>
        <v>0</v>
      </c>
      <c r="K58" s="8"/>
      <c r="L58" s="8"/>
      <c r="M58" s="8">
        <f t="shared" si="27"/>
        <v>0</v>
      </c>
      <c r="N58" s="8"/>
      <c r="O58" s="8"/>
      <c r="P58" s="9">
        <f t="shared" si="71"/>
        <v>0</v>
      </c>
      <c r="Q58" s="8">
        <f t="shared" si="72"/>
        <v>0</v>
      </c>
      <c r="R58" s="8"/>
      <c r="S58" s="8"/>
      <c r="T58" s="8">
        <f t="shared" si="73"/>
        <v>0</v>
      </c>
      <c r="U58" s="8"/>
      <c r="V58" s="8"/>
      <c r="W58" s="8">
        <f t="shared" si="74"/>
        <v>0</v>
      </c>
      <c r="X58" s="8"/>
      <c r="Y58" s="8"/>
      <c r="Z58" s="9">
        <f t="shared" si="75"/>
        <v>0</v>
      </c>
      <c r="AA58" s="8">
        <f t="shared" si="76"/>
        <v>0</v>
      </c>
      <c r="AB58" s="8"/>
      <c r="AC58" s="8"/>
      <c r="AD58" s="8">
        <f t="shared" si="77"/>
        <v>0</v>
      </c>
      <c r="AE58" s="8"/>
      <c r="AF58" s="8"/>
      <c r="AG58" s="8">
        <f t="shared" si="78"/>
        <v>0</v>
      </c>
      <c r="AH58" s="8"/>
      <c r="AI58" s="8"/>
    </row>
    <row r="59" spans="1:35">
      <c r="A59" s="290">
        <v>44</v>
      </c>
      <c r="B59" s="21"/>
      <c r="C59" s="290">
        <v>2211</v>
      </c>
      <c r="D59" s="290">
        <v>321</v>
      </c>
      <c r="E59" s="290">
        <v>265</v>
      </c>
      <c r="F59" s="9">
        <f t="shared" si="24"/>
        <v>0</v>
      </c>
      <c r="G59" s="8">
        <f t="shared" si="25"/>
        <v>0</v>
      </c>
      <c r="H59" s="8"/>
      <c r="I59" s="8"/>
      <c r="J59" s="8">
        <f t="shared" si="26"/>
        <v>0</v>
      </c>
      <c r="K59" s="8"/>
      <c r="L59" s="8"/>
      <c r="M59" s="8">
        <f t="shared" si="27"/>
        <v>0</v>
      </c>
      <c r="N59" s="8"/>
      <c r="O59" s="8"/>
      <c r="P59" s="9">
        <f t="shared" si="71"/>
        <v>0</v>
      </c>
      <c r="Q59" s="8">
        <f t="shared" si="72"/>
        <v>0</v>
      </c>
      <c r="R59" s="8"/>
      <c r="S59" s="8"/>
      <c r="T59" s="8">
        <f t="shared" si="73"/>
        <v>0</v>
      </c>
      <c r="U59" s="8"/>
      <c r="V59" s="8"/>
      <c r="W59" s="8">
        <f t="shared" si="74"/>
        <v>0</v>
      </c>
      <c r="X59" s="8"/>
      <c r="Y59" s="8"/>
      <c r="Z59" s="9">
        <f t="shared" si="75"/>
        <v>0</v>
      </c>
      <c r="AA59" s="8">
        <f t="shared" si="76"/>
        <v>0</v>
      </c>
      <c r="AB59" s="8"/>
      <c r="AC59" s="8"/>
      <c r="AD59" s="8">
        <f t="shared" si="77"/>
        <v>0</v>
      </c>
      <c r="AE59" s="8"/>
      <c r="AF59" s="8"/>
      <c r="AG59" s="8">
        <f t="shared" si="78"/>
        <v>0</v>
      </c>
      <c r="AH59" s="8"/>
      <c r="AI59" s="8"/>
    </row>
    <row r="60" spans="1:35">
      <c r="A60" s="290">
        <v>45</v>
      </c>
      <c r="B60" s="21"/>
      <c r="C60" s="290"/>
      <c r="D60" s="290"/>
      <c r="E60" s="290"/>
      <c r="F60" s="9">
        <f t="shared" si="24"/>
        <v>0</v>
      </c>
      <c r="G60" s="8">
        <f t="shared" si="25"/>
        <v>0</v>
      </c>
      <c r="H60" s="8"/>
      <c r="I60" s="8"/>
      <c r="J60" s="8">
        <f t="shared" si="26"/>
        <v>0</v>
      </c>
      <c r="K60" s="8"/>
      <c r="L60" s="8"/>
      <c r="M60" s="8">
        <f t="shared" si="27"/>
        <v>0</v>
      </c>
      <c r="N60" s="8"/>
      <c r="O60" s="8"/>
      <c r="P60" s="9">
        <f t="shared" si="71"/>
        <v>0</v>
      </c>
      <c r="Q60" s="8">
        <f t="shared" si="72"/>
        <v>0</v>
      </c>
      <c r="R60" s="8"/>
      <c r="S60" s="8"/>
      <c r="T60" s="8">
        <f t="shared" si="73"/>
        <v>0</v>
      </c>
      <c r="U60" s="8"/>
      <c r="V60" s="8"/>
      <c r="W60" s="8">
        <f t="shared" si="74"/>
        <v>0</v>
      </c>
      <c r="X60" s="8"/>
      <c r="Y60" s="8"/>
      <c r="Z60" s="9">
        <f t="shared" si="75"/>
        <v>0</v>
      </c>
      <c r="AA60" s="8">
        <f t="shared" si="76"/>
        <v>0</v>
      </c>
      <c r="AB60" s="8"/>
      <c r="AC60" s="8"/>
      <c r="AD60" s="8">
        <f t="shared" si="77"/>
        <v>0</v>
      </c>
      <c r="AE60" s="8"/>
      <c r="AF60" s="8"/>
      <c r="AG60" s="8">
        <f t="shared" si="78"/>
        <v>0</v>
      </c>
      <c r="AH60" s="8"/>
      <c r="AI60" s="8"/>
    </row>
    <row r="61" spans="1:35" ht="27.6">
      <c r="A61" s="28">
        <v>46</v>
      </c>
      <c r="B61" s="29" t="s">
        <v>18</v>
      </c>
      <c r="C61" s="28">
        <v>2300</v>
      </c>
      <c r="D61" s="28">
        <v>850</v>
      </c>
      <c r="E61" s="28">
        <v>290</v>
      </c>
      <c r="F61" s="10">
        <f t="shared" si="24"/>
        <v>0</v>
      </c>
      <c r="G61" s="11">
        <f t="shared" si="25"/>
        <v>0</v>
      </c>
      <c r="H61" s="11">
        <f>SUM(H63:H71)</f>
        <v>0</v>
      </c>
      <c r="I61" s="11">
        <f>SUM(I63:I71)</f>
        <v>0</v>
      </c>
      <c r="J61" s="11">
        <f t="shared" si="26"/>
        <v>0</v>
      </c>
      <c r="K61" s="11">
        <f t="shared" ref="K61:L61" si="101">SUM(K63:K71)</f>
        <v>0</v>
      </c>
      <c r="L61" s="11">
        <f t="shared" si="101"/>
        <v>0</v>
      </c>
      <c r="M61" s="11">
        <f t="shared" si="27"/>
        <v>0</v>
      </c>
      <c r="N61" s="11">
        <f t="shared" ref="N61:O61" si="102">SUM(N63:N71)</f>
        <v>0</v>
      </c>
      <c r="O61" s="11">
        <f t="shared" si="102"/>
        <v>0</v>
      </c>
      <c r="P61" s="10">
        <f t="shared" si="71"/>
        <v>0</v>
      </c>
      <c r="Q61" s="11">
        <f t="shared" si="72"/>
        <v>0</v>
      </c>
      <c r="R61" s="11">
        <f>SUM(R63:R71)</f>
        <v>0</v>
      </c>
      <c r="S61" s="11">
        <f>SUM(S63:S71)</f>
        <v>0</v>
      </c>
      <c r="T61" s="11">
        <f t="shared" si="73"/>
        <v>0</v>
      </c>
      <c r="U61" s="11">
        <f t="shared" ref="U61:V61" si="103">SUM(U63:U71)</f>
        <v>0</v>
      </c>
      <c r="V61" s="11">
        <f t="shared" si="103"/>
        <v>0</v>
      </c>
      <c r="W61" s="11">
        <f t="shared" si="74"/>
        <v>0</v>
      </c>
      <c r="X61" s="11">
        <f t="shared" ref="X61:Y61" si="104">SUM(X63:X71)</f>
        <v>0</v>
      </c>
      <c r="Y61" s="11">
        <f t="shared" si="104"/>
        <v>0</v>
      </c>
      <c r="Z61" s="10">
        <f t="shared" si="75"/>
        <v>0</v>
      </c>
      <c r="AA61" s="11">
        <f t="shared" si="76"/>
        <v>0</v>
      </c>
      <c r="AB61" s="11">
        <f>SUM(AB63:AB71)</f>
        <v>0</v>
      </c>
      <c r="AC61" s="11">
        <f>SUM(AC63:AC71)</f>
        <v>0</v>
      </c>
      <c r="AD61" s="11">
        <f t="shared" si="77"/>
        <v>0</v>
      </c>
      <c r="AE61" s="11">
        <f t="shared" ref="AE61:AF61" si="105">SUM(AE63:AE71)</f>
        <v>0</v>
      </c>
      <c r="AF61" s="11">
        <f t="shared" si="105"/>
        <v>0</v>
      </c>
      <c r="AG61" s="11">
        <f t="shared" si="78"/>
        <v>0</v>
      </c>
      <c r="AH61" s="11">
        <f t="shared" ref="AH61:AI61" si="106">SUM(AH63:AH71)</f>
        <v>0</v>
      </c>
      <c r="AI61" s="11">
        <f t="shared" si="106"/>
        <v>0</v>
      </c>
    </row>
    <row r="62" spans="1:35">
      <c r="A62" s="290"/>
      <c r="B62" s="21" t="s">
        <v>19</v>
      </c>
      <c r="C62" s="290"/>
      <c r="D62" s="290"/>
      <c r="E62" s="290"/>
      <c r="F62" s="9"/>
      <c r="G62" s="8"/>
      <c r="H62" s="8"/>
      <c r="I62" s="8"/>
      <c r="J62" s="8"/>
      <c r="K62" s="8"/>
      <c r="L62" s="8"/>
      <c r="M62" s="8"/>
      <c r="N62" s="8"/>
      <c r="O62" s="8"/>
      <c r="P62" s="9"/>
      <c r="Q62" s="8"/>
      <c r="R62" s="8"/>
      <c r="S62" s="8"/>
      <c r="T62" s="8"/>
      <c r="U62" s="8"/>
      <c r="V62" s="8"/>
      <c r="W62" s="8"/>
      <c r="X62" s="8"/>
      <c r="Y62" s="8"/>
      <c r="Z62" s="9"/>
      <c r="AA62" s="8"/>
      <c r="AB62" s="8"/>
      <c r="AC62" s="8"/>
      <c r="AD62" s="8"/>
      <c r="AE62" s="8"/>
      <c r="AF62" s="8"/>
      <c r="AG62" s="8"/>
      <c r="AH62" s="8"/>
      <c r="AI62" s="8"/>
    </row>
    <row r="63" spans="1:35">
      <c r="A63" s="290">
        <v>47</v>
      </c>
      <c r="B63" s="30" t="s">
        <v>41</v>
      </c>
      <c r="C63" s="290"/>
      <c r="D63" s="290">
        <v>851</v>
      </c>
      <c r="E63" s="290">
        <v>291</v>
      </c>
      <c r="F63" s="9">
        <f t="shared" si="24"/>
        <v>0</v>
      </c>
      <c r="G63" s="8">
        <f t="shared" si="25"/>
        <v>0</v>
      </c>
      <c r="H63" s="8"/>
      <c r="I63" s="8"/>
      <c r="J63" s="8">
        <f t="shared" si="26"/>
        <v>0</v>
      </c>
      <c r="K63" s="8"/>
      <c r="L63" s="8"/>
      <c r="M63" s="8">
        <f t="shared" si="27"/>
        <v>0</v>
      </c>
      <c r="N63" s="8"/>
      <c r="O63" s="8"/>
      <c r="P63" s="9">
        <f t="shared" ref="P63:P73" si="107">Q63+T63+W63</f>
        <v>0</v>
      </c>
      <c r="Q63" s="8">
        <f t="shared" ref="Q63:Q73" si="108">R63+S63</f>
        <v>0</v>
      </c>
      <c r="R63" s="8"/>
      <c r="S63" s="8"/>
      <c r="T63" s="8">
        <f t="shared" ref="T63:T73" si="109">U63+V63</f>
        <v>0</v>
      </c>
      <c r="U63" s="8"/>
      <c r="V63" s="8"/>
      <c r="W63" s="8">
        <f t="shared" ref="W63:W73" si="110">X63+Y63</f>
        <v>0</v>
      </c>
      <c r="X63" s="8"/>
      <c r="Y63" s="8"/>
      <c r="Z63" s="9">
        <f t="shared" ref="Z63:Z73" si="111">AA63+AD63+AG63</f>
        <v>0</v>
      </c>
      <c r="AA63" s="8">
        <f t="shared" ref="AA63:AA73" si="112">AB63+AC63</f>
        <v>0</v>
      </c>
      <c r="AB63" s="8"/>
      <c r="AC63" s="8"/>
      <c r="AD63" s="8">
        <f t="shared" ref="AD63:AD73" si="113">AE63+AF63</f>
        <v>0</v>
      </c>
      <c r="AE63" s="8"/>
      <c r="AF63" s="8"/>
      <c r="AG63" s="8">
        <f t="shared" ref="AG63:AG73" si="114">AH63+AI63</f>
        <v>0</v>
      </c>
      <c r="AH63" s="8"/>
      <c r="AI63" s="8"/>
    </row>
    <row r="64" spans="1:35">
      <c r="A64" s="290">
        <v>48</v>
      </c>
      <c r="B64" s="30" t="s">
        <v>42</v>
      </c>
      <c r="C64" s="290"/>
      <c r="D64" s="290">
        <v>851</v>
      </c>
      <c r="E64" s="290">
        <v>291</v>
      </c>
      <c r="F64" s="9">
        <f t="shared" si="24"/>
        <v>0</v>
      </c>
      <c r="G64" s="8">
        <f t="shared" si="25"/>
        <v>0</v>
      </c>
      <c r="H64" s="8"/>
      <c r="I64" s="8"/>
      <c r="J64" s="8">
        <f t="shared" si="26"/>
        <v>0</v>
      </c>
      <c r="K64" s="8"/>
      <c r="L64" s="8"/>
      <c r="M64" s="8">
        <f t="shared" si="27"/>
        <v>0</v>
      </c>
      <c r="N64" s="8"/>
      <c r="O64" s="8"/>
      <c r="P64" s="9">
        <f t="shared" si="107"/>
        <v>0</v>
      </c>
      <c r="Q64" s="8">
        <f t="shared" si="108"/>
        <v>0</v>
      </c>
      <c r="R64" s="8"/>
      <c r="S64" s="8"/>
      <c r="T64" s="8">
        <f t="shared" si="109"/>
        <v>0</v>
      </c>
      <c r="U64" s="8"/>
      <c r="V64" s="8"/>
      <c r="W64" s="8">
        <f t="shared" si="110"/>
        <v>0</v>
      </c>
      <c r="X64" s="8"/>
      <c r="Y64" s="8"/>
      <c r="Z64" s="9">
        <f t="shared" si="111"/>
        <v>0</v>
      </c>
      <c r="AA64" s="8">
        <f t="shared" si="112"/>
        <v>0</v>
      </c>
      <c r="AB64" s="8"/>
      <c r="AC64" s="8"/>
      <c r="AD64" s="8">
        <f t="shared" si="113"/>
        <v>0</v>
      </c>
      <c r="AE64" s="8"/>
      <c r="AF64" s="8"/>
      <c r="AG64" s="8">
        <f t="shared" si="114"/>
        <v>0</v>
      </c>
      <c r="AH64" s="8"/>
      <c r="AI64" s="8"/>
    </row>
    <row r="65" spans="1:35">
      <c r="A65" s="290">
        <v>49</v>
      </c>
      <c r="B65" s="21" t="s">
        <v>447</v>
      </c>
      <c r="C65" s="290"/>
      <c r="D65" s="290">
        <v>852</v>
      </c>
      <c r="E65" s="290">
        <v>291</v>
      </c>
      <c r="F65" s="9">
        <f t="shared" si="24"/>
        <v>0</v>
      </c>
      <c r="G65" s="8">
        <f t="shared" si="25"/>
        <v>0</v>
      </c>
      <c r="H65" s="8"/>
      <c r="I65" s="8"/>
      <c r="J65" s="8">
        <f t="shared" si="26"/>
        <v>0</v>
      </c>
      <c r="K65" s="8"/>
      <c r="L65" s="8"/>
      <c r="M65" s="8">
        <f t="shared" si="27"/>
        <v>0</v>
      </c>
      <c r="N65" s="8"/>
      <c r="O65" s="8"/>
      <c r="P65" s="9">
        <f t="shared" si="107"/>
        <v>0</v>
      </c>
      <c r="Q65" s="8">
        <f t="shared" si="108"/>
        <v>0</v>
      </c>
      <c r="R65" s="8"/>
      <c r="S65" s="8"/>
      <c r="T65" s="8">
        <f t="shared" si="109"/>
        <v>0</v>
      </c>
      <c r="U65" s="8"/>
      <c r="V65" s="8"/>
      <c r="W65" s="8">
        <f t="shared" si="110"/>
        <v>0</v>
      </c>
      <c r="X65" s="8"/>
      <c r="Y65" s="8"/>
      <c r="Z65" s="9">
        <f t="shared" si="111"/>
        <v>0</v>
      </c>
      <c r="AA65" s="8">
        <f t="shared" si="112"/>
        <v>0</v>
      </c>
      <c r="AB65" s="8"/>
      <c r="AC65" s="8"/>
      <c r="AD65" s="8">
        <f t="shared" si="113"/>
        <v>0</v>
      </c>
      <c r="AE65" s="8"/>
      <c r="AF65" s="8"/>
      <c r="AG65" s="8">
        <f t="shared" si="114"/>
        <v>0</v>
      </c>
      <c r="AH65" s="8"/>
      <c r="AI65" s="8"/>
    </row>
    <row r="66" spans="1:35">
      <c r="A66" s="290">
        <v>50</v>
      </c>
      <c r="B66" s="21" t="s">
        <v>448</v>
      </c>
      <c r="C66" s="290"/>
      <c r="D66" s="290">
        <v>852</v>
      </c>
      <c r="E66" s="290">
        <v>291</v>
      </c>
      <c r="F66" s="9">
        <f t="shared" ref="F66" si="115">G66+J66+M66</f>
        <v>0</v>
      </c>
      <c r="G66" s="8">
        <f t="shared" ref="G66" si="116">H66+I66</f>
        <v>0</v>
      </c>
      <c r="H66" s="8"/>
      <c r="I66" s="8"/>
      <c r="J66" s="8">
        <f t="shared" ref="J66" si="117">K66+L66</f>
        <v>0</v>
      </c>
      <c r="K66" s="8"/>
      <c r="L66" s="8"/>
      <c r="M66" s="8">
        <f t="shared" ref="M66" si="118">N66+O66</f>
        <v>0</v>
      </c>
      <c r="N66" s="8"/>
      <c r="O66" s="8"/>
      <c r="P66" s="9">
        <f t="shared" si="107"/>
        <v>0</v>
      </c>
      <c r="Q66" s="8">
        <f t="shared" si="108"/>
        <v>0</v>
      </c>
      <c r="R66" s="8"/>
      <c r="S66" s="8"/>
      <c r="T66" s="8">
        <f t="shared" si="109"/>
        <v>0</v>
      </c>
      <c r="U66" s="8"/>
      <c r="V66" s="8"/>
      <c r="W66" s="8">
        <f t="shared" si="110"/>
        <v>0</v>
      </c>
      <c r="X66" s="8"/>
      <c r="Y66" s="8"/>
      <c r="Z66" s="9">
        <f t="shared" si="111"/>
        <v>0</v>
      </c>
      <c r="AA66" s="8">
        <f t="shared" si="112"/>
        <v>0</v>
      </c>
      <c r="AB66" s="8"/>
      <c r="AC66" s="8"/>
      <c r="AD66" s="8">
        <f t="shared" si="113"/>
        <v>0</v>
      </c>
      <c r="AE66" s="8"/>
      <c r="AF66" s="8"/>
      <c r="AG66" s="8">
        <f t="shared" si="114"/>
        <v>0</v>
      </c>
      <c r="AH66" s="8"/>
      <c r="AI66" s="8"/>
    </row>
    <row r="67" spans="1:35" ht="26.4">
      <c r="A67" s="290">
        <v>51</v>
      </c>
      <c r="B67" s="30" t="s">
        <v>69</v>
      </c>
      <c r="C67" s="290"/>
      <c r="D67" s="290">
        <v>853</v>
      </c>
      <c r="E67" s="290">
        <v>291</v>
      </c>
      <c r="F67" s="9">
        <f t="shared" ref="F67" si="119">G67+J67+M67</f>
        <v>0</v>
      </c>
      <c r="G67" s="8">
        <f t="shared" ref="G67" si="120">H67+I67</f>
        <v>0</v>
      </c>
      <c r="H67" s="8"/>
      <c r="I67" s="8"/>
      <c r="J67" s="8">
        <f t="shared" ref="J67" si="121">K67+L67</f>
        <v>0</v>
      </c>
      <c r="K67" s="8"/>
      <c r="L67" s="8"/>
      <c r="M67" s="8">
        <f t="shared" ref="M67" si="122">N67+O67</f>
        <v>0</v>
      </c>
      <c r="N67" s="8"/>
      <c r="O67" s="8"/>
      <c r="P67" s="9">
        <f t="shared" si="107"/>
        <v>0</v>
      </c>
      <c r="Q67" s="8">
        <f t="shared" si="108"/>
        <v>0</v>
      </c>
      <c r="R67" s="8"/>
      <c r="S67" s="8"/>
      <c r="T67" s="8">
        <f t="shared" si="109"/>
        <v>0</v>
      </c>
      <c r="U67" s="8"/>
      <c r="V67" s="8"/>
      <c r="W67" s="8">
        <f t="shared" si="110"/>
        <v>0</v>
      </c>
      <c r="X67" s="8"/>
      <c r="Y67" s="8"/>
      <c r="Z67" s="9">
        <f t="shared" si="111"/>
        <v>0</v>
      </c>
      <c r="AA67" s="8">
        <f t="shared" si="112"/>
        <v>0</v>
      </c>
      <c r="AB67" s="8"/>
      <c r="AC67" s="8"/>
      <c r="AD67" s="8">
        <f t="shared" si="113"/>
        <v>0</v>
      </c>
      <c r="AE67" s="8"/>
      <c r="AF67" s="8"/>
      <c r="AG67" s="8">
        <f t="shared" si="114"/>
        <v>0</v>
      </c>
      <c r="AH67" s="8"/>
      <c r="AI67" s="8"/>
    </row>
    <row r="68" spans="1:35">
      <c r="A68" s="290">
        <v>52</v>
      </c>
      <c r="B68" s="418" t="s">
        <v>20</v>
      </c>
      <c r="C68" s="290"/>
      <c r="D68" s="290">
        <v>853</v>
      </c>
      <c r="E68" s="290">
        <v>292</v>
      </c>
      <c r="F68" s="9">
        <f t="shared" si="24"/>
        <v>0</v>
      </c>
      <c r="G68" s="8">
        <f t="shared" si="25"/>
        <v>0</v>
      </c>
      <c r="H68" s="8"/>
      <c r="I68" s="8"/>
      <c r="J68" s="8">
        <f t="shared" si="26"/>
        <v>0</v>
      </c>
      <c r="K68" s="8"/>
      <c r="L68" s="8"/>
      <c r="M68" s="8">
        <f t="shared" si="27"/>
        <v>0</v>
      </c>
      <c r="N68" s="8"/>
      <c r="O68" s="8"/>
      <c r="P68" s="9">
        <f t="shared" si="107"/>
        <v>0</v>
      </c>
      <c r="Q68" s="8">
        <f t="shared" si="108"/>
        <v>0</v>
      </c>
      <c r="R68" s="8"/>
      <c r="S68" s="8"/>
      <c r="T68" s="8">
        <f t="shared" si="109"/>
        <v>0</v>
      </c>
      <c r="U68" s="8"/>
      <c r="V68" s="8"/>
      <c r="W68" s="8">
        <f t="shared" si="110"/>
        <v>0</v>
      </c>
      <c r="X68" s="8"/>
      <c r="Y68" s="8"/>
      <c r="Z68" s="9">
        <f t="shared" si="111"/>
        <v>0</v>
      </c>
      <c r="AA68" s="8">
        <f t="shared" si="112"/>
        <v>0</v>
      </c>
      <c r="AB68" s="8"/>
      <c r="AC68" s="8"/>
      <c r="AD68" s="8">
        <f t="shared" si="113"/>
        <v>0</v>
      </c>
      <c r="AE68" s="8"/>
      <c r="AF68" s="8"/>
      <c r="AG68" s="8">
        <f t="shared" si="114"/>
        <v>0</v>
      </c>
      <c r="AH68" s="8"/>
      <c r="AI68" s="8"/>
    </row>
    <row r="69" spans="1:35">
      <c r="A69" s="290">
        <v>53</v>
      </c>
      <c r="B69" s="418"/>
      <c r="C69" s="290"/>
      <c r="D69" s="290">
        <v>853</v>
      </c>
      <c r="E69" s="290">
        <v>293</v>
      </c>
      <c r="F69" s="9">
        <f t="shared" si="24"/>
        <v>0</v>
      </c>
      <c r="G69" s="8">
        <f t="shared" si="25"/>
        <v>0</v>
      </c>
      <c r="H69" s="8"/>
      <c r="I69" s="8"/>
      <c r="J69" s="8">
        <f t="shared" si="26"/>
        <v>0</v>
      </c>
      <c r="K69" s="8"/>
      <c r="L69" s="8"/>
      <c r="M69" s="8">
        <f t="shared" si="27"/>
        <v>0</v>
      </c>
      <c r="N69" s="8"/>
      <c r="O69" s="8"/>
      <c r="P69" s="9">
        <f t="shared" si="107"/>
        <v>0</v>
      </c>
      <c r="Q69" s="8">
        <f t="shared" si="108"/>
        <v>0</v>
      </c>
      <c r="R69" s="8"/>
      <c r="S69" s="8"/>
      <c r="T69" s="8">
        <f t="shared" si="109"/>
        <v>0</v>
      </c>
      <c r="U69" s="8"/>
      <c r="V69" s="8"/>
      <c r="W69" s="8">
        <f t="shared" si="110"/>
        <v>0</v>
      </c>
      <c r="X69" s="8"/>
      <c r="Y69" s="8"/>
      <c r="Z69" s="9">
        <f t="shared" si="111"/>
        <v>0</v>
      </c>
      <c r="AA69" s="8">
        <f t="shared" si="112"/>
        <v>0</v>
      </c>
      <c r="AB69" s="8"/>
      <c r="AC69" s="8"/>
      <c r="AD69" s="8">
        <f t="shared" si="113"/>
        <v>0</v>
      </c>
      <c r="AE69" s="8"/>
      <c r="AF69" s="8"/>
      <c r="AG69" s="8">
        <f t="shared" si="114"/>
        <v>0</v>
      </c>
      <c r="AH69" s="8"/>
      <c r="AI69" s="8"/>
    </row>
    <row r="70" spans="1:35">
      <c r="A70" s="290">
        <v>54</v>
      </c>
      <c r="B70" s="418"/>
      <c r="C70" s="290"/>
      <c r="D70" s="290">
        <v>853</v>
      </c>
      <c r="E70" s="290">
        <v>295</v>
      </c>
      <c r="F70" s="9">
        <f t="shared" ref="F70" si="123">G70+J70+M70</f>
        <v>0</v>
      </c>
      <c r="G70" s="8">
        <f t="shared" ref="G70" si="124">H70+I70</f>
        <v>0</v>
      </c>
      <c r="H70" s="8"/>
      <c r="I70" s="8"/>
      <c r="J70" s="8">
        <f t="shared" ref="J70" si="125">K70+L70</f>
        <v>0</v>
      </c>
      <c r="K70" s="8"/>
      <c r="L70" s="8"/>
      <c r="M70" s="8">
        <f t="shared" ref="M70" si="126">N70+O70</f>
        <v>0</v>
      </c>
      <c r="N70" s="8"/>
      <c r="O70" s="8"/>
      <c r="P70" s="9">
        <f t="shared" si="107"/>
        <v>0</v>
      </c>
      <c r="Q70" s="8">
        <f t="shared" si="108"/>
        <v>0</v>
      </c>
      <c r="R70" s="8"/>
      <c r="S70" s="8"/>
      <c r="T70" s="8">
        <f t="shared" si="109"/>
        <v>0</v>
      </c>
      <c r="U70" s="8"/>
      <c r="V70" s="8"/>
      <c r="W70" s="8">
        <f t="shared" si="110"/>
        <v>0</v>
      </c>
      <c r="X70" s="8"/>
      <c r="Y70" s="8"/>
      <c r="Z70" s="9">
        <f t="shared" si="111"/>
        <v>0</v>
      </c>
      <c r="AA70" s="8">
        <f t="shared" si="112"/>
        <v>0</v>
      </c>
      <c r="AB70" s="8"/>
      <c r="AC70" s="8"/>
      <c r="AD70" s="8">
        <f t="shared" si="113"/>
        <v>0</v>
      </c>
      <c r="AE70" s="8"/>
      <c r="AF70" s="8"/>
      <c r="AG70" s="8">
        <f t="shared" si="114"/>
        <v>0</v>
      </c>
      <c r="AH70" s="8"/>
      <c r="AI70" s="8"/>
    </row>
    <row r="71" spans="1:35">
      <c r="A71" s="290">
        <v>55</v>
      </c>
      <c r="B71" s="418"/>
      <c r="C71" s="290"/>
      <c r="D71" s="290">
        <v>853</v>
      </c>
      <c r="E71" s="290">
        <v>296</v>
      </c>
      <c r="F71" s="9">
        <f t="shared" si="24"/>
        <v>0</v>
      </c>
      <c r="G71" s="8">
        <f t="shared" si="25"/>
        <v>0</v>
      </c>
      <c r="H71" s="8"/>
      <c r="I71" s="8"/>
      <c r="J71" s="8">
        <f t="shared" si="26"/>
        <v>0</v>
      </c>
      <c r="K71" s="8"/>
      <c r="L71" s="8"/>
      <c r="M71" s="8">
        <f t="shared" si="27"/>
        <v>0</v>
      </c>
      <c r="N71" s="8"/>
      <c r="O71" s="8"/>
      <c r="P71" s="9">
        <f t="shared" si="107"/>
        <v>0</v>
      </c>
      <c r="Q71" s="8">
        <f t="shared" si="108"/>
        <v>0</v>
      </c>
      <c r="R71" s="8"/>
      <c r="S71" s="8"/>
      <c r="T71" s="8">
        <f t="shared" si="109"/>
        <v>0</v>
      </c>
      <c r="U71" s="8"/>
      <c r="V71" s="8"/>
      <c r="W71" s="8">
        <f t="shared" si="110"/>
        <v>0</v>
      </c>
      <c r="X71" s="8"/>
      <c r="Y71" s="8"/>
      <c r="Z71" s="9">
        <f t="shared" si="111"/>
        <v>0</v>
      </c>
      <c r="AA71" s="8">
        <f t="shared" si="112"/>
        <v>0</v>
      </c>
      <c r="AB71" s="8"/>
      <c r="AC71" s="8"/>
      <c r="AD71" s="8">
        <f t="shared" si="113"/>
        <v>0</v>
      </c>
      <c r="AE71" s="8"/>
      <c r="AF71" s="8"/>
      <c r="AG71" s="8">
        <f t="shared" si="114"/>
        <v>0</v>
      </c>
      <c r="AH71" s="8"/>
      <c r="AI71" s="8"/>
    </row>
    <row r="72" spans="1:35" ht="27.6">
      <c r="A72" s="28">
        <v>56</v>
      </c>
      <c r="B72" s="29" t="s">
        <v>21</v>
      </c>
      <c r="C72" s="28">
        <v>2400</v>
      </c>
      <c r="D72" s="28"/>
      <c r="E72" s="28"/>
      <c r="F72" s="10">
        <f t="shared" si="24"/>
        <v>0</v>
      </c>
      <c r="G72" s="11">
        <f t="shared" si="25"/>
        <v>0</v>
      </c>
      <c r="H72" s="11"/>
      <c r="I72" s="11"/>
      <c r="J72" s="11">
        <f t="shared" si="26"/>
        <v>0</v>
      </c>
      <c r="K72" s="11"/>
      <c r="L72" s="11"/>
      <c r="M72" s="11">
        <f t="shared" si="27"/>
        <v>0</v>
      </c>
      <c r="N72" s="11"/>
      <c r="O72" s="11"/>
      <c r="P72" s="10">
        <f t="shared" si="107"/>
        <v>0</v>
      </c>
      <c r="Q72" s="11">
        <f t="shared" si="108"/>
        <v>0</v>
      </c>
      <c r="R72" s="11"/>
      <c r="S72" s="11"/>
      <c r="T72" s="11">
        <f t="shared" si="109"/>
        <v>0</v>
      </c>
      <c r="U72" s="11"/>
      <c r="V72" s="11"/>
      <c r="W72" s="11">
        <f t="shared" si="110"/>
        <v>0</v>
      </c>
      <c r="X72" s="11"/>
      <c r="Y72" s="11"/>
      <c r="Z72" s="10">
        <f t="shared" si="111"/>
        <v>0</v>
      </c>
      <c r="AA72" s="11">
        <f t="shared" si="112"/>
        <v>0</v>
      </c>
      <c r="AB72" s="11"/>
      <c r="AC72" s="11"/>
      <c r="AD72" s="11">
        <f t="shared" si="113"/>
        <v>0</v>
      </c>
      <c r="AE72" s="11"/>
      <c r="AF72" s="11"/>
      <c r="AG72" s="11">
        <f t="shared" si="114"/>
        <v>0</v>
      </c>
      <c r="AH72" s="11"/>
      <c r="AI72" s="11"/>
    </row>
    <row r="73" spans="1:35" ht="27.6">
      <c r="A73" s="28">
        <v>57</v>
      </c>
      <c r="B73" s="29" t="s">
        <v>22</v>
      </c>
      <c r="C73" s="28">
        <v>2500</v>
      </c>
      <c r="D73" s="28"/>
      <c r="E73" s="28"/>
      <c r="F73" s="10">
        <f t="shared" si="24"/>
        <v>0</v>
      </c>
      <c r="G73" s="11">
        <f t="shared" si="25"/>
        <v>0</v>
      </c>
      <c r="H73" s="11">
        <f>SUM(H75:H77)</f>
        <v>0</v>
      </c>
      <c r="I73" s="11">
        <f>SUM(I75:I77)</f>
        <v>0</v>
      </c>
      <c r="J73" s="11">
        <f t="shared" si="26"/>
        <v>0</v>
      </c>
      <c r="K73" s="11">
        <f t="shared" ref="K73:L73" si="127">SUM(K75:K77)</f>
        <v>0</v>
      </c>
      <c r="L73" s="11">
        <f t="shared" si="127"/>
        <v>0</v>
      </c>
      <c r="M73" s="11">
        <f t="shared" si="27"/>
        <v>0</v>
      </c>
      <c r="N73" s="11">
        <f t="shared" ref="N73:O73" si="128">SUM(N75:N77)</f>
        <v>0</v>
      </c>
      <c r="O73" s="11">
        <f t="shared" si="128"/>
        <v>0</v>
      </c>
      <c r="P73" s="10">
        <f t="shared" si="107"/>
        <v>0</v>
      </c>
      <c r="Q73" s="11">
        <f t="shared" si="108"/>
        <v>0</v>
      </c>
      <c r="R73" s="11">
        <f>SUM(R75:R77)</f>
        <v>0</v>
      </c>
      <c r="S73" s="11">
        <f>SUM(S75:S77)</f>
        <v>0</v>
      </c>
      <c r="T73" s="11">
        <f t="shared" si="109"/>
        <v>0</v>
      </c>
      <c r="U73" s="11">
        <f t="shared" ref="U73:V73" si="129">SUM(U75:U77)</f>
        <v>0</v>
      </c>
      <c r="V73" s="11">
        <f t="shared" si="129"/>
        <v>0</v>
      </c>
      <c r="W73" s="11">
        <f t="shared" si="110"/>
        <v>0</v>
      </c>
      <c r="X73" s="11">
        <f t="shared" ref="X73:Y73" si="130">SUM(X75:X77)</f>
        <v>0</v>
      </c>
      <c r="Y73" s="11">
        <f t="shared" si="130"/>
        <v>0</v>
      </c>
      <c r="Z73" s="10">
        <f t="shared" si="111"/>
        <v>0</v>
      </c>
      <c r="AA73" s="11">
        <f t="shared" si="112"/>
        <v>0</v>
      </c>
      <c r="AB73" s="11">
        <f>SUM(AB75:AB77)</f>
        <v>0</v>
      </c>
      <c r="AC73" s="11">
        <f>SUM(AC75:AC77)</f>
        <v>0</v>
      </c>
      <c r="AD73" s="11">
        <f t="shared" si="113"/>
        <v>0</v>
      </c>
      <c r="AE73" s="11">
        <f t="shared" ref="AE73:AF73" si="131">SUM(AE75:AE77)</f>
        <v>0</v>
      </c>
      <c r="AF73" s="11">
        <f t="shared" si="131"/>
        <v>0</v>
      </c>
      <c r="AG73" s="11">
        <f t="shared" si="114"/>
        <v>0</v>
      </c>
      <c r="AH73" s="11">
        <f t="shared" ref="AH73:AI73" si="132">SUM(AH75:AH77)</f>
        <v>0</v>
      </c>
      <c r="AI73" s="11">
        <f t="shared" si="132"/>
        <v>0</v>
      </c>
    </row>
    <row r="74" spans="1:35">
      <c r="A74" s="290"/>
      <c r="B74" s="30" t="s">
        <v>23</v>
      </c>
      <c r="C74" s="290"/>
      <c r="D74" s="290"/>
      <c r="E74" s="290"/>
      <c r="F74" s="9"/>
      <c r="G74" s="8"/>
      <c r="H74" s="8"/>
      <c r="I74" s="8"/>
      <c r="J74" s="8"/>
      <c r="K74" s="8"/>
      <c r="L74" s="8"/>
      <c r="M74" s="8"/>
      <c r="N74" s="8"/>
      <c r="O74" s="8"/>
      <c r="P74" s="9"/>
      <c r="Q74" s="8"/>
      <c r="R74" s="8"/>
      <c r="S74" s="8"/>
      <c r="T74" s="8"/>
      <c r="U74" s="8"/>
      <c r="V74" s="8"/>
      <c r="W74" s="8"/>
      <c r="X74" s="8"/>
      <c r="Y74" s="8"/>
      <c r="Z74" s="9"/>
      <c r="AA74" s="8"/>
      <c r="AB74" s="8"/>
      <c r="AC74" s="8"/>
      <c r="AD74" s="8"/>
      <c r="AE74" s="8"/>
      <c r="AF74" s="8"/>
      <c r="AG74" s="8"/>
      <c r="AH74" s="8"/>
      <c r="AI74" s="8"/>
    </row>
    <row r="75" spans="1:35" ht="26.4">
      <c r="A75" s="290">
        <v>58</v>
      </c>
      <c r="B75" s="30" t="s">
        <v>40</v>
      </c>
      <c r="C75" s="290"/>
      <c r="D75" s="290">
        <v>113</v>
      </c>
      <c r="E75" s="290">
        <v>226</v>
      </c>
      <c r="F75" s="9">
        <f t="shared" si="24"/>
        <v>0</v>
      </c>
      <c r="G75" s="8">
        <f t="shared" si="25"/>
        <v>0</v>
      </c>
      <c r="H75" s="8"/>
      <c r="I75" s="8"/>
      <c r="J75" s="8">
        <f t="shared" si="26"/>
        <v>0</v>
      </c>
      <c r="K75" s="8"/>
      <c r="L75" s="8"/>
      <c r="M75" s="8">
        <f t="shared" si="27"/>
        <v>0</v>
      </c>
      <c r="N75" s="8"/>
      <c r="O75" s="8"/>
      <c r="P75" s="9">
        <f t="shared" ref="P75:P78" si="133">Q75+T75+W75</f>
        <v>0</v>
      </c>
      <c r="Q75" s="8">
        <f t="shared" ref="Q75:Q78" si="134">R75+S75</f>
        <v>0</v>
      </c>
      <c r="R75" s="8"/>
      <c r="S75" s="8"/>
      <c r="T75" s="8">
        <f t="shared" ref="T75:T78" si="135">U75+V75</f>
        <v>0</v>
      </c>
      <c r="U75" s="8"/>
      <c r="V75" s="8"/>
      <c r="W75" s="8">
        <f t="shared" ref="W75:W78" si="136">X75+Y75</f>
        <v>0</v>
      </c>
      <c r="X75" s="8"/>
      <c r="Y75" s="8"/>
      <c r="Z75" s="9">
        <f t="shared" ref="Z75:Z78" si="137">AA75+AD75+AG75</f>
        <v>0</v>
      </c>
      <c r="AA75" s="8">
        <f t="shared" ref="AA75:AA78" si="138">AB75+AC75</f>
        <v>0</v>
      </c>
      <c r="AB75" s="8"/>
      <c r="AC75" s="8"/>
      <c r="AD75" s="8">
        <f t="shared" ref="AD75:AD78" si="139">AE75+AF75</f>
        <v>0</v>
      </c>
      <c r="AE75" s="8"/>
      <c r="AF75" s="8"/>
      <c r="AG75" s="8">
        <f t="shared" ref="AG75:AG78" si="140">AH75+AI75</f>
        <v>0</v>
      </c>
      <c r="AH75" s="8"/>
      <c r="AI75" s="8"/>
    </row>
    <row r="76" spans="1:35" ht="17.25" customHeight="1">
      <c r="A76" s="290">
        <v>59</v>
      </c>
      <c r="B76" s="418" t="s">
        <v>24</v>
      </c>
      <c r="C76" s="402">
        <v>2520</v>
      </c>
      <c r="D76" s="290">
        <v>831</v>
      </c>
      <c r="E76" s="290">
        <v>296</v>
      </c>
      <c r="F76" s="9">
        <f t="shared" si="24"/>
        <v>0</v>
      </c>
      <c r="G76" s="8">
        <f t="shared" si="25"/>
        <v>0</v>
      </c>
      <c r="H76" s="8"/>
      <c r="I76" s="8"/>
      <c r="J76" s="8">
        <f t="shared" si="26"/>
        <v>0</v>
      </c>
      <c r="K76" s="8"/>
      <c r="L76" s="8"/>
      <c r="M76" s="8">
        <f t="shared" si="27"/>
        <v>0</v>
      </c>
      <c r="N76" s="8"/>
      <c r="O76" s="8"/>
      <c r="P76" s="9">
        <f t="shared" si="133"/>
        <v>0</v>
      </c>
      <c r="Q76" s="8">
        <f t="shared" si="134"/>
        <v>0</v>
      </c>
      <c r="R76" s="8"/>
      <c r="S76" s="8"/>
      <c r="T76" s="8">
        <f t="shared" si="135"/>
        <v>0</v>
      </c>
      <c r="U76" s="8"/>
      <c r="V76" s="8"/>
      <c r="W76" s="8">
        <f t="shared" si="136"/>
        <v>0</v>
      </c>
      <c r="X76" s="8"/>
      <c r="Y76" s="8"/>
      <c r="Z76" s="9">
        <f t="shared" si="137"/>
        <v>0</v>
      </c>
      <c r="AA76" s="8">
        <f t="shared" si="138"/>
        <v>0</v>
      </c>
      <c r="AB76" s="8"/>
      <c r="AC76" s="8"/>
      <c r="AD76" s="8">
        <f t="shared" si="139"/>
        <v>0</v>
      </c>
      <c r="AE76" s="8"/>
      <c r="AF76" s="8"/>
      <c r="AG76" s="8">
        <f t="shared" si="140"/>
        <v>0</v>
      </c>
      <c r="AH76" s="8"/>
      <c r="AI76" s="8"/>
    </row>
    <row r="77" spans="1:35" ht="21.75" customHeight="1">
      <c r="A77" s="290">
        <v>60</v>
      </c>
      <c r="B77" s="418"/>
      <c r="C77" s="402"/>
      <c r="D77" s="290">
        <v>831</v>
      </c>
      <c r="E77" s="290">
        <v>291</v>
      </c>
      <c r="F77" s="9">
        <f t="shared" si="24"/>
        <v>0</v>
      </c>
      <c r="G77" s="8">
        <f t="shared" si="25"/>
        <v>0</v>
      </c>
      <c r="H77" s="8"/>
      <c r="I77" s="8"/>
      <c r="J77" s="8">
        <f t="shared" si="26"/>
        <v>0</v>
      </c>
      <c r="K77" s="8"/>
      <c r="L77" s="8"/>
      <c r="M77" s="8">
        <f t="shared" si="27"/>
        <v>0</v>
      </c>
      <c r="N77" s="8"/>
      <c r="O77" s="8"/>
      <c r="P77" s="9">
        <f t="shared" si="133"/>
        <v>0</v>
      </c>
      <c r="Q77" s="8">
        <f t="shared" si="134"/>
        <v>0</v>
      </c>
      <c r="R77" s="8"/>
      <c r="S77" s="8"/>
      <c r="T77" s="8">
        <f t="shared" si="135"/>
        <v>0</v>
      </c>
      <c r="U77" s="8"/>
      <c r="V77" s="8"/>
      <c r="W77" s="8">
        <f t="shared" si="136"/>
        <v>0</v>
      </c>
      <c r="X77" s="8"/>
      <c r="Y77" s="8"/>
      <c r="Z77" s="9">
        <f t="shared" si="137"/>
        <v>0</v>
      </c>
      <c r="AA77" s="8">
        <f t="shared" si="138"/>
        <v>0</v>
      </c>
      <c r="AB77" s="8"/>
      <c r="AC77" s="8"/>
      <c r="AD77" s="8">
        <f t="shared" si="139"/>
        <v>0</v>
      </c>
      <c r="AE77" s="8"/>
      <c r="AF77" s="8"/>
      <c r="AG77" s="8">
        <f t="shared" si="140"/>
        <v>0</v>
      </c>
      <c r="AH77" s="8"/>
      <c r="AI77" s="8"/>
    </row>
    <row r="78" spans="1:35" ht="27.6">
      <c r="A78" s="28">
        <v>61</v>
      </c>
      <c r="B78" s="29" t="s">
        <v>25</v>
      </c>
      <c r="C78" s="28">
        <v>2600</v>
      </c>
      <c r="D78" s="28">
        <v>240</v>
      </c>
      <c r="E78" s="28"/>
      <c r="F78" s="10">
        <f t="shared" si="24"/>
        <v>0</v>
      </c>
      <c r="G78" s="11">
        <f t="shared" si="25"/>
        <v>0</v>
      </c>
      <c r="H78" s="11">
        <f>+H80+H88+H108+H106+H107+H111+H109+H110</f>
        <v>0</v>
      </c>
      <c r="I78" s="11">
        <f>+I80+I88+I108+I106+I107+I111+I109+I110</f>
        <v>0</v>
      </c>
      <c r="J78" s="11">
        <f t="shared" si="26"/>
        <v>0</v>
      </c>
      <c r="K78" s="11">
        <f t="shared" ref="K78:L78" si="141">+K80+K88+K108+K106+K107+K111+K109+K110</f>
        <v>0</v>
      </c>
      <c r="L78" s="11">
        <f t="shared" si="141"/>
        <v>0</v>
      </c>
      <c r="M78" s="11">
        <f t="shared" si="27"/>
        <v>0</v>
      </c>
      <c r="N78" s="11">
        <f t="shared" ref="N78:O78" si="142">+N80+N88+N108+N106+N107+N111+N109+N110</f>
        <v>0</v>
      </c>
      <c r="O78" s="11">
        <f t="shared" si="142"/>
        <v>0</v>
      </c>
      <c r="P78" s="10">
        <f t="shared" si="133"/>
        <v>0</v>
      </c>
      <c r="Q78" s="11">
        <f t="shared" si="134"/>
        <v>0</v>
      </c>
      <c r="R78" s="11">
        <f>+R80+R88+R108+R106+R107+R111+R109+R110</f>
        <v>0</v>
      </c>
      <c r="S78" s="11">
        <f>+S80+S88+S108+S106+S107+S111+S109+S110</f>
        <v>0</v>
      </c>
      <c r="T78" s="11">
        <f t="shared" si="135"/>
        <v>0</v>
      </c>
      <c r="U78" s="11">
        <f t="shared" ref="U78:V78" si="143">+U80+U88+U108+U106+U107+U111+U109+U110</f>
        <v>0</v>
      </c>
      <c r="V78" s="11">
        <f t="shared" si="143"/>
        <v>0</v>
      </c>
      <c r="W78" s="11">
        <f t="shared" si="136"/>
        <v>0</v>
      </c>
      <c r="X78" s="11">
        <f t="shared" ref="X78:Y78" si="144">+X80+X88+X108+X106+X107+X111+X109+X110</f>
        <v>0</v>
      </c>
      <c r="Y78" s="11">
        <f t="shared" si="144"/>
        <v>0</v>
      </c>
      <c r="Z78" s="10">
        <f t="shared" si="137"/>
        <v>0</v>
      </c>
      <c r="AA78" s="11">
        <f t="shared" si="138"/>
        <v>0</v>
      </c>
      <c r="AB78" s="11">
        <f>+AB80+AB88+AB108+AB106+AB107+AB111+AB109+AB110</f>
        <v>0</v>
      </c>
      <c r="AC78" s="11">
        <f>+AC80+AC88+AC108+AC106+AC107+AC111+AC109+AC110</f>
        <v>0</v>
      </c>
      <c r="AD78" s="11">
        <f t="shared" si="139"/>
        <v>0</v>
      </c>
      <c r="AE78" s="11">
        <f t="shared" ref="AE78:AF78" si="145">+AE80+AE88+AE108+AE106+AE107+AE111+AE109+AE110</f>
        <v>0</v>
      </c>
      <c r="AF78" s="11">
        <f t="shared" si="145"/>
        <v>0</v>
      </c>
      <c r="AG78" s="11">
        <f t="shared" si="140"/>
        <v>0</v>
      </c>
      <c r="AH78" s="11">
        <f t="shared" ref="AH78:AI78" si="146">+AH80+AH88+AH108+AH106+AH107+AH111+AH109+AH110</f>
        <v>0</v>
      </c>
      <c r="AI78" s="11">
        <f t="shared" si="146"/>
        <v>0</v>
      </c>
    </row>
    <row r="79" spans="1:35">
      <c r="A79" s="290"/>
      <c r="B79" s="30" t="s">
        <v>26</v>
      </c>
      <c r="C79" s="290"/>
      <c r="D79" s="290"/>
      <c r="E79" s="290"/>
      <c r="F79" s="9"/>
      <c r="G79" s="8"/>
      <c r="H79" s="8"/>
      <c r="I79" s="8"/>
      <c r="J79" s="8"/>
      <c r="K79" s="8"/>
      <c r="L79" s="8"/>
      <c r="M79" s="8"/>
      <c r="N79" s="8"/>
      <c r="O79" s="8"/>
      <c r="P79" s="9"/>
      <c r="Q79" s="8"/>
      <c r="R79" s="8"/>
      <c r="S79" s="8"/>
      <c r="T79" s="8"/>
      <c r="U79" s="8"/>
      <c r="V79" s="8"/>
      <c r="W79" s="8"/>
      <c r="X79" s="8"/>
      <c r="Y79" s="8"/>
      <c r="Z79" s="9"/>
      <c r="AA79" s="8"/>
      <c r="AB79" s="8"/>
      <c r="AC79" s="8"/>
      <c r="AD79" s="8"/>
      <c r="AE79" s="8"/>
      <c r="AF79" s="8"/>
      <c r="AG79" s="8"/>
      <c r="AH79" s="8"/>
      <c r="AI79" s="8"/>
    </row>
    <row r="80" spans="1:35">
      <c r="A80" s="290">
        <v>62</v>
      </c>
      <c r="B80" s="34" t="s">
        <v>47</v>
      </c>
      <c r="C80" s="290">
        <v>2630</v>
      </c>
      <c r="D80" s="290">
        <v>243</v>
      </c>
      <c r="E80" s="290"/>
      <c r="F80" s="9">
        <f t="shared" si="24"/>
        <v>0</v>
      </c>
      <c r="G80" s="8">
        <f t="shared" si="25"/>
        <v>0</v>
      </c>
      <c r="H80" s="8">
        <f>SUM(H81:H87)</f>
        <v>0</v>
      </c>
      <c r="I80" s="8">
        <f>SUM(I81:I87)</f>
        <v>0</v>
      </c>
      <c r="J80" s="8">
        <f t="shared" si="26"/>
        <v>0</v>
      </c>
      <c r="K80" s="8">
        <f t="shared" ref="K80:L80" si="147">SUM(K81:K87)</f>
        <v>0</v>
      </c>
      <c r="L80" s="8">
        <f t="shared" si="147"/>
        <v>0</v>
      </c>
      <c r="M80" s="8">
        <f t="shared" si="27"/>
        <v>0</v>
      </c>
      <c r="N80" s="8">
        <f t="shared" ref="N80:O80" si="148">SUM(N81:N87)</f>
        <v>0</v>
      </c>
      <c r="O80" s="8">
        <f t="shared" si="148"/>
        <v>0</v>
      </c>
      <c r="P80" s="9">
        <f t="shared" ref="P80:P114" si="149">Q80+T80+W80</f>
        <v>0</v>
      </c>
      <c r="Q80" s="8">
        <f t="shared" ref="Q80:Q114" si="150">R80+S80</f>
        <v>0</v>
      </c>
      <c r="R80" s="8">
        <f>SUM(R81:R87)</f>
        <v>0</v>
      </c>
      <c r="S80" s="8">
        <f>SUM(S81:S87)</f>
        <v>0</v>
      </c>
      <c r="T80" s="8">
        <f t="shared" ref="T80:T114" si="151">U80+V80</f>
        <v>0</v>
      </c>
      <c r="U80" s="8">
        <f t="shared" ref="U80:V80" si="152">SUM(U81:U87)</f>
        <v>0</v>
      </c>
      <c r="V80" s="8">
        <f t="shared" si="152"/>
        <v>0</v>
      </c>
      <c r="W80" s="8">
        <f t="shared" ref="W80:W114" si="153">X80+Y80</f>
        <v>0</v>
      </c>
      <c r="X80" s="8">
        <f t="shared" ref="X80:Y80" si="154">SUM(X81:X87)</f>
        <v>0</v>
      </c>
      <c r="Y80" s="8">
        <f t="shared" si="154"/>
        <v>0</v>
      </c>
      <c r="Z80" s="9">
        <f t="shared" ref="Z80:Z114" si="155">AA80+AD80+AG80</f>
        <v>0</v>
      </c>
      <c r="AA80" s="8">
        <f t="shared" ref="AA80:AA114" si="156">AB80+AC80</f>
        <v>0</v>
      </c>
      <c r="AB80" s="8">
        <f>SUM(AB81:AB87)</f>
        <v>0</v>
      </c>
      <c r="AC80" s="8">
        <f>SUM(AC81:AC87)</f>
        <v>0</v>
      </c>
      <c r="AD80" s="8">
        <f t="shared" ref="AD80:AD114" si="157">AE80+AF80</f>
        <v>0</v>
      </c>
      <c r="AE80" s="8">
        <f t="shared" ref="AE80:AF80" si="158">SUM(AE81:AE87)</f>
        <v>0</v>
      </c>
      <c r="AF80" s="8">
        <f t="shared" si="158"/>
        <v>0</v>
      </c>
      <c r="AG80" s="8">
        <f t="shared" ref="AG80:AG114" si="159">AH80+AI80</f>
        <v>0</v>
      </c>
      <c r="AH80" s="8">
        <f t="shared" ref="AH80:AI80" si="160">SUM(AH81:AH87)</f>
        <v>0</v>
      </c>
      <c r="AI80" s="8">
        <f t="shared" si="160"/>
        <v>0</v>
      </c>
    </row>
    <row r="81" spans="1:35">
      <c r="A81" s="290">
        <v>63</v>
      </c>
      <c r="B81" s="30" t="s">
        <v>48</v>
      </c>
      <c r="C81" s="290"/>
      <c r="D81" s="290">
        <v>243</v>
      </c>
      <c r="E81" s="290">
        <v>222</v>
      </c>
      <c r="F81" s="9">
        <f t="shared" si="24"/>
        <v>0</v>
      </c>
      <c r="G81" s="8">
        <f t="shared" si="25"/>
        <v>0</v>
      </c>
      <c r="H81" s="8"/>
      <c r="I81" s="8"/>
      <c r="J81" s="8">
        <f t="shared" si="26"/>
        <v>0</v>
      </c>
      <c r="K81" s="8"/>
      <c r="L81" s="8"/>
      <c r="M81" s="8">
        <f t="shared" si="27"/>
        <v>0</v>
      </c>
      <c r="N81" s="8"/>
      <c r="O81" s="8"/>
      <c r="P81" s="9">
        <f t="shared" si="149"/>
        <v>0</v>
      </c>
      <c r="Q81" s="8">
        <f t="shared" si="150"/>
        <v>0</v>
      </c>
      <c r="R81" s="8"/>
      <c r="S81" s="8"/>
      <c r="T81" s="8">
        <f t="shared" si="151"/>
        <v>0</v>
      </c>
      <c r="U81" s="8"/>
      <c r="V81" s="8"/>
      <c r="W81" s="8">
        <f t="shared" si="153"/>
        <v>0</v>
      </c>
      <c r="X81" s="8"/>
      <c r="Y81" s="8"/>
      <c r="Z81" s="9">
        <f t="shared" si="155"/>
        <v>0</v>
      </c>
      <c r="AA81" s="8">
        <f t="shared" si="156"/>
        <v>0</v>
      </c>
      <c r="AB81" s="8"/>
      <c r="AC81" s="8"/>
      <c r="AD81" s="8">
        <f t="shared" si="157"/>
        <v>0</v>
      </c>
      <c r="AE81" s="8"/>
      <c r="AF81" s="8"/>
      <c r="AG81" s="8">
        <f t="shared" si="159"/>
        <v>0</v>
      </c>
      <c r="AH81" s="8"/>
      <c r="AI81" s="8"/>
    </row>
    <row r="82" spans="1:35">
      <c r="A82" s="290">
        <v>64</v>
      </c>
      <c r="B82" s="30" t="s">
        <v>49</v>
      </c>
      <c r="C82" s="290"/>
      <c r="D82" s="290">
        <v>243</v>
      </c>
      <c r="E82" s="290">
        <v>225</v>
      </c>
      <c r="F82" s="9">
        <f t="shared" si="24"/>
        <v>0</v>
      </c>
      <c r="G82" s="8">
        <f t="shared" si="25"/>
        <v>0</v>
      </c>
      <c r="H82" s="8"/>
      <c r="I82" s="8"/>
      <c r="J82" s="8">
        <f t="shared" si="26"/>
        <v>0</v>
      </c>
      <c r="K82" s="8"/>
      <c r="L82" s="8"/>
      <c r="M82" s="8">
        <f t="shared" si="27"/>
        <v>0</v>
      </c>
      <c r="N82" s="8"/>
      <c r="O82" s="8"/>
      <c r="P82" s="9">
        <f t="shared" si="149"/>
        <v>0</v>
      </c>
      <c r="Q82" s="8">
        <f t="shared" si="150"/>
        <v>0</v>
      </c>
      <c r="R82" s="8"/>
      <c r="S82" s="8"/>
      <c r="T82" s="8">
        <f t="shared" si="151"/>
        <v>0</v>
      </c>
      <c r="U82" s="8"/>
      <c r="V82" s="8"/>
      <c r="W82" s="8">
        <f t="shared" si="153"/>
        <v>0</v>
      </c>
      <c r="X82" s="8"/>
      <c r="Y82" s="8"/>
      <c r="Z82" s="9">
        <f t="shared" si="155"/>
        <v>0</v>
      </c>
      <c r="AA82" s="8">
        <f t="shared" si="156"/>
        <v>0</v>
      </c>
      <c r="AB82" s="8"/>
      <c r="AC82" s="8"/>
      <c r="AD82" s="8">
        <f t="shared" si="157"/>
        <v>0</v>
      </c>
      <c r="AE82" s="8"/>
      <c r="AF82" s="8"/>
      <c r="AG82" s="8">
        <f t="shared" si="159"/>
        <v>0</v>
      </c>
      <c r="AH82" s="8"/>
      <c r="AI82" s="8"/>
    </row>
    <row r="83" spans="1:35">
      <c r="A83" s="290">
        <v>65</v>
      </c>
      <c r="B83" s="30" t="s">
        <v>50</v>
      </c>
      <c r="C83" s="290"/>
      <c r="D83" s="290">
        <v>243</v>
      </c>
      <c r="E83" s="290">
        <v>226</v>
      </c>
      <c r="F83" s="9">
        <f t="shared" si="24"/>
        <v>0</v>
      </c>
      <c r="G83" s="8">
        <f t="shared" si="25"/>
        <v>0</v>
      </c>
      <c r="H83" s="8"/>
      <c r="I83" s="8"/>
      <c r="J83" s="8">
        <f t="shared" si="26"/>
        <v>0</v>
      </c>
      <c r="K83" s="8"/>
      <c r="L83" s="8"/>
      <c r="M83" s="8">
        <f t="shared" si="27"/>
        <v>0</v>
      </c>
      <c r="N83" s="8"/>
      <c r="O83" s="8"/>
      <c r="P83" s="9">
        <f t="shared" si="149"/>
        <v>0</v>
      </c>
      <c r="Q83" s="8">
        <f t="shared" si="150"/>
        <v>0</v>
      </c>
      <c r="R83" s="8"/>
      <c r="S83" s="8"/>
      <c r="T83" s="8">
        <f t="shared" si="151"/>
        <v>0</v>
      </c>
      <c r="U83" s="8"/>
      <c r="V83" s="8"/>
      <c r="W83" s="8">
        <f t="shared" si="153"/>
        <v>0</v>
      </c>
      <c r="X83" s="8"/>
      <c r="Y83" s="8"/>
      <c r="Z83" s="9">
        <f t="shared" si="155"/>
        <v>0</v>
      </c>
      <c r="AA83" s="8">
        <f t="shared" si="156"/>
        <v>0</v>
      </c>
      <c r="AB83" s="8"/>
      <c r="AC83" s="8"/>
      <c r="AD83" s="8">
        <f t="shared" si="157"/>
        <v>0</v>
      </c>
      <c r="AE83" s="8"/>
      <c r="AF83" s="8"/>
      <c r="AG83" s="8">
        <f t="shared" si="159"/>
        <v>0</v>
      </c>
      <c r="AH83" s="8"/>
      <c r="AI83" s="8"/>
    </row>
    <row r="84" spans="1:35" ht="26.4">
      <c r="A84" s="290">
        <v>66</v>
      </c>
      <c r="B84" s="30" t="s">
        <v>100</v>
      </c>
      <c r="C84" s="290"/>
      <c r="D84" s="290">
        <v>243</v>
      </c>
      <c r="E84" s="290">
        <v>228</v>
      </c>
      <c r="F84" s="9">
        <f t="shared" ref="F84" si="161">G84+J84+M84</f>
        <v>0</v>
      </c>
      <c r="G84" s="8">
        <f t="shared" ref="G84" si="162">H84+I84</f>
        <v>0</v>
      </c>
      <c r="H84" s="8"/>
      <c r="I84" s="8"/>
      <c r="J84" s="8">
        <f t="shared" ref="J84" si="163">K84+L84</f>
        <v>0</v>
      </c>
      <c r="K84" s="8"/>
      <c r="L84" s="8"/>
      <c r="M84" s="8">
        <f t="shared" ref="M84" si="164">N84+O84</f>
        <v>0</v>
      </c>
      <c r="N84" s="8"/>
      <c r="O84" s="8"/>
      <c r="P84" s="9">
        <f t="shared" si="149"/>
        <v>0</v>
      </c>
      <c r="Q84" s="8">
        <f t="shared" si="150"/>
        <v>0</v>
      </c>
      <c r="R84" s="8"/>
      <c r="S84" s="8"/>
      <c r="T84" s="8">
        <f t="shared" si="151"/>
        <v>0</v>
      </c>
      <c r="U84" s="8"/>
      <c r="V84" s="8"/>
      <c r="W84" s="8">
        <f t="shared" si="153"/>
        <v>0</v>
      </c>
      <c r="X84" s="8"/>
      <c r="Y84" s="8"/>
      <c r="Z84" s="9">
        <f t="shared" si="155"/>
        <v>0</v>
      </c>
      <c r="AA84" s="8">
        <f t="shared" si="156"/>
        <v>0</v>
      </c>
      <c r="AB84" s="8"/>
      <c r="AC84" s="8"/>
      <c r="AD84" s="8">
        <f t="shared" si="157"/>
        <v>0</v>
      </c>
      <c r="AE84" s="8"/>
      <c r="AF84" s="8"/>
      <c r="AG84" s="8">
        <f t="shared" si="159"/>
        <v>0</v>
      </c>
      <c r="AH84" s="8"/>
      <c r="AI84" s="8"/>
    </row>
    <row r="85" spans="1:35">
      <c r="A85" s="290">
        <v>67</v>
      </c>
      <c r="B85" s="30" t="s">
        <v>51</v>
      </c>
      <c r="C85" s="290"/>
      <c r="D85" s="290">
        <v>243</v>
      </c>
      <c r="E85" s="290">
        <v>310</v>
      </c>
      <c r="F85" s="9">
        <f t="shared" si="24"/>
        <v>0</v>
      </c>
      <c r="G85" s="8">
        <f t="shared" si="25"/>
        <v>0</v>
      </c>
      <c r="H85" s="8"/>
      <c r="I85" s="8"/>
      <c r="J85" s="8">
        <f t="shared" si="26"/>
        <v>0</v>
      </c>
      <c r="K85" s="8"/>
      <c r="L85" s="8"/>
      <c r="M85" s="8">
        <f t="shared" si="27"/>
        <v>0</v>
      </c>
      <c r="N85" s="8"/>
      <c r="O85" s="8"/>
      <c r="P85" s="9">
        <f t="shared" si="149"/>
        <v>0</v>
      </c>
      <c r="Q85" s="8">
        <f t="shared" si="150"/>
        <v>0</v>
      </c>
      <c r="R85" s="8"/>
      <c r="S85" s="8"/>
      <c r="T85" s="8">
        <f t="shared" si="151"/>
        <v>0</v>
      </c>
      <c r="U85" s="8"/>
      <c r="V85" s="8"/>
      <c r="W85" s="8">
        <f t="shared" si="153"/>
        <v>0</v>
      </c>
      <c r="X85" s="8"/>
      <c r="Y85" s="8"/>
      <c r="Z85" s="9">
        <f t="shared" si="155"/>
        <v>0</v>
      </c>
      <c r="AA85" s="8">
        <f t="shared" si="156"/>
        <v>0</v>
      </c>
      <c r="AB85" s="8"/>
      <c r="AC85" s="8"/>
      <c r="AD85" s="8">
        <f t="shared" si="157"/>
        <v>0</v>
      </c>
      <c r="AE85" s="8"/>
      <c r="AF85" s="8"/>
      <c r="AG85" s="8">
        <f t="shared" si="159"/>
        <v>0</v>
      </c>
      <c r="AH85" s="8"/>
      <c r="AI85" s="8"/>
    </row>
    <row r="86" spans="1:35" ht="26.4">
      <c r="A86" s="290">
        <v>68</v>
      </c>
      <c r="B86" s="30" t="s">
        <v>101</v>
      </c>
      <c r="C86" s="290"/>
      <c r="D86" s="290">
        <v>243</v>
      </c>
      <c r="E86" s="290">
        <v>347</v>
      </c>
      <c r="F86" s="9">
        <f t="shared" ref="F86" si="165">G86+J86+M86</f>
        <v>0</v>
      </c>
      <c r="G86" s="8">
        <f t="shared" ref="G86" si="166">H86+I86</f>
        <v>0</v>
      </c>
      <c r="H86" s="8"/>
      <c r="I86" s="8"/>
      <c r="J86" s="8">
        <f t="shared" ref="J86" si="167">K86+L86</f>
        <v>0</v>
      </c>
      <c r="K86" s="8"/>
      <c r="L86" s="8"/>
      <c r="M86" s="8">
        <f t="shared" ref="M86" si="168">N86+O86</f>
        <v>0</v>
      </c>
      <c r="N86" s="8"/>
      <c r="O86" s="8"/>
      <c r="P86" s="9">
        <f t="shared" si="149"/>
        <v>0</v>
      </c>
      <c r="Q86" s="8">
        <f t="shared" si="150"/>
        <v>0</v>
      </c>
      <c r="R86" s="8"/>
      <c r="S86" s="8"/>
      <c r="T86" s="8">
        <f t="shared" si="151"/>
        <v>0</v>
      </c>
      <c r="U86" s="8"/>
      <c r="V86" s="8"/>
      <c r="W86" s="8">
        <f t="shared" si="153"/>
        <v>0</v>
      </c>
      <c r="X86" s="8"/>
      <c r="Y86" s="8"/>
      <c r="Z86" s="9">
        <f t="shared" si="155"/>
        <v>0</v>
      </c>
      <c r="AA86" s="8">
        <f t="shared" si="156"/>
        <v>0</v>
      </c>
      <c r="AB86" s="8"/>
      <c r="AC86" s="8"/>
      <c r="AD86" s="8">
        <f t="shared" si="157"/>
        <v>0</v>
      </c>
      <c r="AE86" s="8"/>
      <c r="AF86" s="8"/>
      <c r="AG86" s="8">
        <f t="shared" si="159"/>
        <v>0</v>
      </c>
      <c r="AH86" s="8"/>
      <c r="AI86" s="8"/>
    </row>
    <row r="87" spans="1:35" ht="26.4">
      <c r="A87" s="290">
        <v>69</v>
      </c>
      <c r="B87" s="30" t="s">
        <v>102</v>
      </c>
      <c r="C87" s="290"/>
      <c r="D87" s="290">
        <v>243</v>
      </c>
      <c r="E87" s="290">
        <v>346</v>
      </c>
      <c r="F87" s="9">
        <f t="shared" si="24"/>
        <v>0</v>
      </c>
      <c r="G87" s="8">
        <f t="shared" si="25"/>
        <v>0</v>
      </c>
      <c r="H87" s="8"/>
      <c r="I87" s="8"/>
      <c r="J87" s="8">
        <f t="shared" si="26"/>
        <v>0</v>
      </c>
      <c r="K87" s="8"/>
      <c r="L87" s="8"/>
      <c r="M87" s="8">
        <f t="shared" si="27"/>
        <v>0</v>
      </c>
      <c r="N87" s="8"/>
      <c r="O87" s="8"/>
      <c r="P87" s="9">
        <f t="shared" si="149"/>
        <v>0</v>
      </c>
      <c r="Q87" s="8">
        <f t="shared" si="150"/>
        <v>0</v>
      </c>
      <c r="R87" s="8"/>
      <c r="S87" s="8"/>
      <c r="T87" s="8">
        <f t="shared" si="151"/>
        <v>0</v>
      </c>
      <c r="U87" s="8"/>
      <c r="V87" s="8"/>
      <c r="W87" s="8">
        <f t="shared" si="153"/>
        <v>0</v>
      </c>
      <c r="X87" s="8"/>
      <c r="Y87" s="8"/>
      <c r="Z87" s="9">
        <f t="shared" si="155"/>
        <v>0</v>
      </c>
      <c r="AA87" s="8">
        <f t="shared" si="156"/>
        <v>0</v>
      </c>
      <c r="AB87" s="8"/>
      <c r="AC87" s="8"/>
      <c r="AD87" s="8">
        <f t="shared" si="157"/>
        <v>0</v>
      </c>
      <c r="AE87" s="8"/>
      <c r="AF87" s="8"/>
      <c r="AG87" s="8">
        <f t="shared" si="159"/>
        <v>0</v>
      </c>
      <c r="AH87" s="8"/>
      <c r="AI87" s="8"/>
    </row>
    <row r="88" spans="1:35">
      <c r="A88" s="290">
        <v>70</v>
      </c>
      <c r="B88" s="35" t="s">
        <v>52</v>
      </c>
      <c r="C88" s="290">
        <v>2640</v>
      </c>
      <c r="D88" s="290">
        <v>244</v>
      </c>
      <c r="E88" s="290"/>
      <c r="F88" s="9">
        <f t="shared" si="24"/>
        <v>0</v>
      </c>
      <c r="G88" s="8">
        <f t="shared" si="25"/>
        <v>0</v>
      </c>
      <c r="H88" s="8">
        <f>SUM(H89:H105)</f>
        <v>0</v>
      </c>
      <c r="I88" s="8">
        <f>SUM(I89:I105)</f>
        <v>0</v>
      </c>
      <c r="J88" s="8">
        <f t="shared" si="26"/>
        <v>0</v>
      </c>
      <c r="K88" s="8">
        <f t="shared" ref="K88:L88" si="169">SUM(K89:K105)</f>
        <v>0</v>
      </c>
      <c r="L88" s="8">
        <f t="shared" si="169"/>
        <v>0</v>
      </c>
      <c r="M88" s="8">
        <f t="shared" si="27"/>
        <v>0</v>
      </c>
      <c r="N88" s="8">
        <f t="shared" ref="N88:O88" si="170">SUM(N89:N105)</f>
        <v>0</v>
      </c>
      <c r="O88" s="8">
        <f t="shared" si="170"/>
        <v>0</v>
      </c>
      <c r="P88" s="9">
        <f t="shared" si="149"/>
        <v>0</v>
      </c>
      <c r="Q88" s="8">
        <f t="shared" si="150"/>
        <v>0</v>
      </c>
      <c r="R88" s="8">
        <f>SUM(R89:R105)</f>
        <v>0</v>
      </c>
      <c r="S88" s="8">
        <f>SUM(S89:S105)</f>
        <v>0</v>
      </c>
      <c r="T88" s="8">
        <f t="shared" si="151"/>
        <v>0</v>
      </c>
      <c r="U88" s="8">
        <f t="shared" ref="U88:V88" si="171">SUM(U89:U105)</f>
        <v>0</v>
      </c>
      <c r="V88" s="8">
        <f t="shared" si="171"/>
        <v>0</v>
      </c>
      <c r="W88" s="8">
        <f t="shared" si="153"/>
        <v>0</v>
      </c>
      <c r="X88" s="8">
        <f t="shared" ref="X88:Y88" si="172">SUM(X89:X105)</f>
        <v>0</v>
      </c>
      <c r="Y88" s="8">
        <f t="shared" si="172"/>
        <v>0</v>
      </c>
      <c r="Z88" s="9">
        <f t="shared" si="155"/>
        <v>0</v>
      </c>
      <c r="AA88" s="8">
        <f t="shared" si="156"/>
        <v>0</v>
      </c>
      <c r="AB88" s="8">
        <f>SUM(AB89:AB105)</f>
        <v>0</v>
      </c>
      <c r="AC88" s="8">
        <f>SUM(AC89:AC105)</f>
        <v>0</v>
      </c>
      <c r="AD88" s="8">
        <f t="shared" si="157"/>
        <v>0</v>
      </c>
      <c r="AE88" s="8">
        <f t="shared" ref="AE88:AF88" si="173">SUM(AE89:AE105)</f>
        <v>0</v>
      </c>
      <c r="AF88" s="8">
        <f t="shared" si="173"/>
        <v>0</v>
      </c>
      <c r="AG88" s="8">
        <f t="shared" si="159"/>
        <v>0</v>
      </c>
      <c r="AH88" s="8">
        <f t="shared" ref="AH88:AI88" si="174">SUM(AH89:AH105)</f>
        <v>0</v>
      </c>
      <c r="AI88" s="8">
        <f t="shared" si="174"/>
        <v>0</v>
      </c>
    </row>
    <row r="89" spans="1:35">
      <c r="A89" s="290">
        <v>71</v>
      </c>
      <c r="B89" s="30" t="s">
        <v>53</v>
      </c>
      <c r="C89" s="290"/>
      <c r="D89" s="290">
        <v>244</v>
      </c>
      <c r="E89" s="290">
        <v>221</v>
      </c>
      <c r="F89" s="9">
        <f t="shared" ref="F89:F121" si="175">G89+J89+M89</f>
        <v>0</v>
      </c>
      <c r="G89" s="8">
        <f t="shared" ref="G89:G121" si="176">H89+I89</f>
        <v>0</v>
      </c>
      <c r="H89" s="8"/>
      <c r="I89" s="8"/>
      <c r="J89" s="8">
        <f t="shared" ref="J89:J121" si="177">K89+L89</f>
        <v>0</v>
      </c>
      <c r="K89" s="8"/>
      <c r="L89" s="8"/>
      <c r="M89" s="8">
        <f t="shared" ref="M89:M121" si="178">N89+O89</f>
        <v>0</v>
      </c>
      <c r="N89" s="8"/>
      <c r="O89" s="8"/>
      <c r="P89" s="9">
        <f t="shared" si="149"/>
        <v>0</v>
      </c>
      <c r="Q89" s="8">
        <f t="shared" si="150"/>
        <v>0</v>
      </c>
      <c r="R89" s="8"/>
      <c r="S89" s="8"/>
      <c r="T89" s="8">
        <f t="shared" si="151"/>
        <v>0</v>
      </c>
      <c r="U89" s="8"/>
      <c r="V89" s="8"/>
      <c r="W89" s="8">
        <f t="shared" si="153"/>
        <v>0</v>
      </c>
      <c r="X89" s="8"/>
      <c r="Y89" s="8"/>
      <c r="Z89" s="9">
        <f t="shared" si="155"/>
        <v>0</v>
      </c>
      <c r="AA89" s="8">
        <f t="shared" si="156"/>
        <v>0</v>
      </c>
      <c r="AB89" s="8"/>
      <c r="AC89" s="8"/>
      <c r="AD89" s="8">
        <f t="shared" si="157"/>
        <v>0</v>
      </c>
      <c r="AE89" s="8"/>
      <c r="AF89" s="8"/>
      <c r="AG89" s="8">
        <f t="shared" si="159"/>
        <v>0</v>
      </c>
      <c r="AH89" s="8"/>
      <c r="AI89" s="8"/>
    </row>
    <row r="90" spans="1:35">
      <c r="A90" s="290">
        <v>72</v>
      </c>
      <c r="B90" s="30" t="s">
        <v>27</v>
      </c>
      <c r="C90" s="290"/>
      <c r="D90" s="290">
        <v>244</v>
      </c>
      <c r="E90" s="290">
        <v>222</v>
      </c>
      <c r="F90" s="9">
        <f t="shared" si="175"/>
        <v>0</v>
      </c>
      <c r="G90" s="8">
        <f t="shared" si="176"/>
        <v>0</v>
      </c>
      <c r="H90" s="8"/>
      <c r="I90" s="8"/>
      <c r="J90" s="8">
        <f t="shared" si="177"/>
        <v>0</v>
      </c>
      <c r="K90" s="8"/>
      <c r="L90" s="8"/>
      <c r="M90" s="8">
        <f t="shared" si="178"/>
        <v>0</v>
      </c>
      <c r="N90" s="8"/>
      <c r="O90" s="8"/>
      <c r="P90" s="9">
        <f t="shared" si="149"/>
        <v>0</v>
      </c>
      <c r="Q90" s="8">
        <f t="shared" si="150"/>
        <v>0</v>
      </c>
      <c r="R90" s="8"/>
      <c r="S90" s="8"/>
      <c r="T90" s="8">
        <f t="shared" si="151"/>
        <v>0</v>
      </c>
      <c r="U90" s="8"/>
      <c r="V90" s="8"/>
      <c r="W90" s="8">
        <f t="shared" si="153"/>
        <v>0</v>
      </c>
      <c r="X90" s="8"/>
      <c r="Y90" s="8"/>
      <c r="Z90" s="9">
        <f t="shared" si="155"/>
        <v>0</v>
      </c>
      <c r="AA90" s="8">
        <f t="shared" si="156"/>
        <v>0</v>
      </c>
      <c r="AB90" s="8"/>
      <c r="AC90" s="8"/>
      <c r="AD90" s="8">
        <f t="shared" si="157"/>
        <v>0</v>
      </c>
      <c r="AE90" s="8"/>
      <c r="AF90" s="8"/>
      <c r="AG90" s="8">
        <f t="shared" si="159"/>
        <v>0</v>
      </c>
      <c r="AH90" s="8"/>
      <c r="AI90" s="8"/>
    </row>
    <row r="91" spans="1:35">
      <c r="A91" s="290">
        <v>73</v>
      </c>
      <c r="B91" s="30" t="s">
        <v>28</v>
      </c>
      <c r="C91" s="290"/>
      <c r="D91" s="290">
        <v>244</v>
      </c>
      <c r="E91" s="290">
        <v>223</v>
      </c>
      <c r="F91" s="9">
        <f t="shared" si="175"/>
        <v>0</v>
      </c>
      <c r="G91" s="8">
        <f t="shared" si="176"/>
        <v>0</v>
      </c>
      <c r="H91" s="8"/>
      <c r="I91" s="8"/>
      <c r="J91" s="8">
        <f t="shared" si="177"/>
        <v>0</v>
      </c>
      <c r="K91" s="8"/>
      <c r="L91" s="8"/>
      <c r="M91" s="8">
        <f t="shared" si="178"/>
        <v>0</v>
      </c>
      <c r="N91" s="8"/>
      <c r="O91" s="8"/>
      <c r="P91" s="9">
        <f t="shared" si="149"/>
        <v>0</v>
      </c>
      <c r="Q91" s="8">
        <f t="shared" si="150"/>
        <v>0</v>
      </c>
      <c r="R91" s="8"/>
      <c r="S91" s="8"/>
      <c r="T91" s="8">
        <f t="shared" si="151"/>
        <v>0</v>
      </c>
      <c r="U91" s="8"/>
      <c r="V91" s="8"/>
      <c r="W91" s="8">
        <f t="shared" si="153"/>
        <v>0</v>
      </c>
      <c r="X91" s="8"/>
      <c r="Y91" s="8"/>
      <c r="Z91" s="9">
        <f t="shared" si="155"/>
        <v>0</v>
      </c>
      <c r="AA91" s="8">
        <f t="shared" si="156"/>
        <v>0</v>
      </c>
      <c r="AB91" s="8"/>
      <c r="AC91" s="8"/>
      <c r="AD91" s="8">
        <f t="shared" si="157"/>
        <v>0</v>
      </c>
      <c r="AE91" s="8"/>
      <c r="AF91" s="8"/>
      <c r="AG91" s="8">
        <f t="shared" si="159"/>
        <v>0</v>
      </c>
      <c r="AH91" s="8"/>
      <c r="AI91" s="8"/>
    </row>
    <row r="92" spans="1:35">
      <c r="A92" s="290">
        <v>74</v>
      </c>
      <c r="B92" s="30" t="s">
        <v>29</v>
      </c>
      <c r="C92" s="290"/>
      <c r="D92" s="290">
        <v>244</v>
      </c>
      <c r="E92" s="290">
        <v>225</v>
      </c>
      <c r="F92" s="9">
        <f t="shared" si="175"/>
        <v>0</v>
      </c>
      <c r="G92" s="8">
        <f t="shared" si="176"/>
        <v>0</v>
      </c>
      <c r="H92" s="8"/>
      <c r="I92" s="8"/>
      <c r="J92" s="8">
        <f t="shared" si="177"/>
        <v>0</v>
      </c>
      <c r="K92" s="8"/>
      <c r="L92" s="8"/>
      <c r="M92" s="8">
        <f t="shared" si="178"/>
        <v>0</v>
      </c>
      <c r="N92" s="8"/>
      <c r="O92" s="8"/>
      <c r="P92" s="9">
        <f t="shared" si="149"/>
        <v>0</v>
      </c>
      <c r="Q92" s="8">
        <f t="shared" si="150"/>
        <v>0</v>
      </c>
      <c r="R92" s="8"/>
      <c r="S92" s="8"/>
      <c r="T92" s="8">
        <f t="shared" si="151"/>
        <v>0</v>
      </c>
      <c r="U92" s="8"/>
      <c r="V92" s="8"/>
      <c r="W92" s="8">
        <f t="shared" si="153"/>
        <v>0</v>
      </c>
      <c r="X92" s="8"/>
      <c r="Y92" s="8"/>
      <c r="Z92" s="9">
        <f t="shared" si="155"/>
        <v>0</v>
      </c>
      <c r="AA92" s="8">
        <f t="shared" si="156"/>
        <v>0</v>
      </c>
      <c r="AB92" s="8"/>
      <c r="AC92" s="8"/>
      <c r="AD92" s="8">
        <f t="shared" si="157"/>
        <v>0</v>
      </c>
      <c r="AE92" s="8"/>
      <c r="AF92" s="8"/>
      <c r="AG92" s="8">
        <f t="shared" si="159"/>
        <v>0</v>
      </c>
      <c r="AH92" s="8"/>
      <c r="AI92" s="8"/>
    </row>
    <row r="93" spans="1:35">
      <c r="A93" s="290">
        <v>75</v>
      </c>
      <c r="B93" s="30" t="s">
        <v>30</v>
      </c>
      <c r="C93" s="290"/>
      <c r="D93" s="290">
        <v>244</v>
      </c>
      <c r="E93" s="290">
        <v>226</v>
      </c>
      <c r="F93" s="9">
        <f t="shared" si="175"/>
        <v>0</v>
      </c>
      <c r="G93" s="8">
        <f t="shared" si="176"/>
        <v>0</v>
      </c>
      <c r="H93" s="8"/>
      <c r="I93" s="8"/>
      <c r="J93" s="8">
        <f t="shared" si="177"/>
        <v>0</v>
      </c>
      <c r="K93" s="8"/>
      <c r="L93" s="8"/>
      <c r="M93" s="8">
        <f t="shared" si="178"/>
        <v>0</v>
      </c>
      <c r="N93" s="8"/>
      <c r="O93" s="8"/>
      <c r="P93" s="9">
        <f t="shared" si="149"/>
        <v>0</v>
      </c>
      <c r="Q93" s="8">
        <f t="shared" si="150"/>
        <v>0</v>
      </c>
      <c r="R93" s="8"/>
      <c r="S93" s="8"/>
      <c r="T93" s="8">
        <f t="shared" si="151"/>
        <v>0</v>
      </c>
      <c r="U93" s="8"/>
      <c r="V93" s="8"/>
      <c r="W93" s="8">
        <f t="shared" si="153"/>
        <v>0</v>
      </c>
      <c r="X93" s="8"/>
      <c r="Y93" s="8"/>
      <c r="Z93" s="9">
        <f t="shared" si="155"/>
        <v>0</v>
      </c>
      <c r="AA93" s="8">
        <f t="shared" si="156"/>
        <v>0</v>
      </c>
      <c r="AB93" s="8"/>
      <c r="AC93" s="8"/>
      <c r="AD93" s="8">
        <f t="shared" si="157"/>
        <v>0</v>
      </c>
      <c r="AE93" s="8"/>
      <c r="AF93" s="8"/>
      <c r="AG93" s="8">
        <f t="shared" si="159"/>
        <v>0</v>
      </c>
      <c r="AH93" s="8"/>
      <c r="AI93" s="8"/>
    </row>
    <row r="94" spans="1:35">
      <c r="A94" s="290">
        <v>76</v>
      </c>
      <c r="B94" s="30" t="s">
        <v>103</v>
      </c>
      <c r="C94" s="290"/>
      <c r="D94" s="290">
        <v>244</v>
      </c>
      <c r="E94" s="290">
        <v>227</v>
      </c>
      <c r="F94" s="9">
        <f t="shared" si="175"/>
        <v>0</v>
      </c>
      <c r="G94" s="8">
        <f t="shared" si="176"/>
        <v>0</v>
      </c>
      <c r="H94" s="8"/>
      <c r="I94" s="8"/>
      <c r="J94" s="8">
        <f t="shared" si="177"/>
        <v>0</v>
      </c>
      <c r="K94" s="8"/>
      <c r="L94" s="8"/>
      <c r="M94" s="8">
        <f t="shared" si="178"/>
        <v>0</v>
      </c>
      <c r="N94" s="8"/>
      <c r="O94" s="8"/>
      <c r="P94" s="9">
        <f t="shared" si="149"/>
        <v>0</v>
      </c>
      <c r="Q94" s="8">
        <f t="shared" si="150"/>
        <v>0</v>
      </c>
      <c r="R94" s="8"/>
      <c r="S94" s="8"/>
      <c r="T94" s="8">
        <f t="shared" si="151"/>
        <v>0</v>
      </c>
      <c r="U94" s="8"/>
      <c r="V94" s="8"/>
      <c r="W94" s="8">
        <f t="shared" si="153"/>
        <v>0</v>
      </c>
      <c r="X94" s="8"/>
      <c r="Y94" s="8"/>
      <c r="Z94" s="9">
        <f t="shared" si="155"/>
        <v>0</v>
      </c>
      <c r="AA94" s="8">
        <f t="shared" si="156"/>
        <v>0</v>
      </c>
      <c r="AB94" s="8"/>
      <c r="AC94" s="8"/>
      <c r="AD94" s="8">
        <f t="shared" si="157"/>
        <v>0</v>
      </c>
      <c r="AE94" s="8"/>
      <c r="AF94" s="8"/>
      <c r="AG94" s="8">
        <f t="shared" si="159"/>
        <v>0</v>
      </c>
      <c r="AH94" s="8"/>
      <c r="AI94" s="8"/>
    </row>
    <row r="95" spans="1:35" ht="26.4">
      <c r="A95" s="290">
        <v>77</v>
      </c>
      <c r="B95" s="30" t="s">
        <v>470</v>
      </c>
      <c r="C95" s="290"/>
      <c r="D95" s="290">
        <v>244</v>
      </c>
      <c r="E95" s="290">
        <v>228</v>
      </c>
      <c r="F95" s="9">
        <f t="shared" ref="F95" si="179">G95+J95+M95</f>
        <v>0</v>
      </c>
      <c r="G95" s="8">
        <f t="shared" ref="G95" si="180">H95+I95</f>
        <v>0</v>
      </c>
      <c r="H95" s="8"/>
      <c r="I95" s="8"/>
      <c r="J95" s="8">
        <f t="shared" ref="J95" si="181">K95+L95</f>
        <v>0</v>
      </c>
      <c r="K95" s="8"/>
      <c r="L95" s="8"/>
      <c r="M95" s="8">
        <f t="shared" ref="M95" si="182">N95+O95</f>
        <v>0</v>
      </c>
      <c r="N95" s="8"/>
      <c r="O95" s="8"/>
      <c r="P95" s="9">
        <f t="shared" si="149"/>
        <v>0</v>
      </c>
      <c r="Q95" s="8">
        <f t="shared" si="150"/>
        <v>0</v>
      </c>
      <c r="R95" s="8"/>
      <c r="S95" s="8"/>
      <c r="T95" s="8">
        <f t="shared" si="151"/>
        <v>0</v>
      </c>
      <c r="U95" s="8"/>
      <c r="V95" s="8"/>
      <c r="W95" s="8">
        <f t="shared" si="153"/>
        <v>0</v>
      </c>
      <c r="X95" s="8"/>
      <c r="Y95" s="8"/>
      <c r="Z95" s="9">
        <f t="shared" si="155"/>
        <v>0</v>
      </c>
      <c r="AA95" s="8">
        <f t="shared" si="156"/>
        <v>0</v>
      </c>
      <c r="AB95" s="8"/>
      <c r="AC95" s="8"/>
      <c r="AD95" s="8">
        <f t="shared" si="157"/>
        <v>0</v>
      </c>
      <c r="AE95" s="8"/>
      <c r="AF95" s="8"/>
      <c r="AG95" s="8">
        <f t="shared" si="159"/>
        <v>0</v>
      </c>
      <c r="AH95" s="8"/>
      <c r="AI95" s="8"/>
    </row>
    <row r="96" spans="1:35">
      <c r="A96" s="290">
        <v>78</v>
      </c>
      <c r="B96" s="30" t="s">
        <v>31</v>
      </c>
      <c r="C96" s="290"/>
      <c r="D96" s="290">
        <v>244</v>
      </c>
      <c r="E96" s="290">
        <v>310</v>
      </c>
      <c r="F96" s="9">
        <f t="shared" si="175"/>
        <v>0</v>
      </c>
      <c r="G96" s="8">
        <f t="shared" si="176"/>
        <v>0</v>
      </c>
      <c r="H96" s="8"/>
      <c r="I96" s="8"/>
      <c r="J96" s="8">
        <f t="shared" si="177"/>
        <v>0</v>
      </c>
      <c r="K96" s="8"/>
      <c r="L96" s="8"/>
      <c r="M96" s="8">
        <f t="shared" si="178"/>
        <v>0</v>
      </c>
      <c r="N96" s="8"/>
      <c r="O96" s="8"/>
      <c r="P96" s="9">
        <f t="shared" si="149"/>
        <v>0</v>
      </c>
      <c r="Q96" s="8">
        <f t="shared" si="150"/>
        <v>0</v>
      </c>
      <c r="R96" s="8"/>
      <c r="S96" s="8"/>
      <c r="T96" s="8">
        <f t="shared" si="151"/>
        <v>0</v>
      </c>
      <c r="U96" s="8"/>
      <c r="V96" s="8"/>
      <c r="W96" s="8">
        <f t="shared" si="153"/>
        <v>0</v>
      </c>
      <c r="X96" s="8"/>
      <c r="Y96" s="8"/>
      <c r="Z96" s="9">
        <f t="shared" si="155"/>
        <v>0</v>
      </c>
      <c r="AA96" s="8">
        <f t="shared" si="156"/>
        <v>0</v>
      </c>
      <c r="AB96" s="8"/>
      <c r="AC96" s="8"/>
      <c r="AD96" s="8">
        <f t="shared" si="157"/>
        <v>0</v>
      </c>
      <c r="AE96" s="8"/>
      <c r="AF96" s="8"/>
      <c r="AG96" s="8">
        <f t="shared" si="159"/>
        <v>0</v>
      </c>
      <c r="AH96" s="8"/>
      <c r="AI96" s="8"/>
    </row>
    <row r="97" spans="1:35" ht="26.4">
      <c r="A97" s="290">
        <v>79</v>
      </c>
      <c r="B97" s="30" t="s">
        <v>111</v>
      </c>
      <c r="C97" s="290"/>
      <c r="D97" s="290">
        <v>244</v>
      </c>
      <c r="E97" s="290">
        <v>341</v>
      </c>
      <c r="F97" s="9">
        <f t="shared" ref="F97" si="183">G97+J97+M97</f>
        <v>0</v>
      </c>
      <c r="G97" s="8">
        <f t="shared" ref="G97" si="184">H97+I97</f>
        <v>0</v>
      </c>
      <c r="H97" s="8"/>
      <c r="I97" s="8"/>
      <c r="J97" s="8">
        <f t="shared" ref="J97" si="185">K97+L97</f>
        <v>0</v>
      </c>
      <c r="K97" s="8"/>
      <c r="L97" s="8"/>
      <c r="M97" s="8">
        <f t="shared" ref="M97" si="186">N97+O97</f>
        <v>0</v>
      </c>
      <c r="N97" s="8"/>
      <c r="O97" s="8"/>
      <c r="P97" s="9">
        <f t="shared" si="149"/>
        <v>0</v>
      </c>
      <c r="Q97" s="8">
        <f t="shared" si="150"/>
        <v>0</v>
      </c>
      <c r="R97" s="8"/>
      <c r="S97" s="8"/>
      <c r="T97" s="8">
        <f t="shared" si="151"/>
        <v>0</v>
      </c>
      <c r="U97" s="8"/>
      <c r="V97" s="8"/>
      <c r="W97" s="8">
        <f t="shared" si="153"/>
        <v>0</v>
      </c>
      <c r="X97" s="8"/>
      <c r="Y97" s="8"/>
      <c r="Z97" s="9">
        <f t="shared" si="155"/>
        <v>0</v>
      </c>
      <c r="AA97" s="8">
        <f t="shared" si="156"/>
        <v>0</v>
      </c>
      <c r="AB97" s="8"/>
      <c r="AC97" s="8"/>
      <c r="AD97" s="8">
        <f t="shared" si="157"/>
        <v>0</v>
      </c>
      <c r="AE97" s="8"/>
      <c r="AF97" s="8"/>
      <c r="AG97" s="8">
        <f t="shared" si="159"/>
        <v>0</v>
      </c>
      <c r="AH97" s="8"/>
      <c r="AI97" s="8"/>
    </row>
    <row r="98" spans="1:35">
      <c r="A98" s="290">
        <v>80</v>
      </c>
      <c r="B98" s="30" t="s">
        <v>104</v>
      </c>
      <c r="C98" s="290"/>
      <c r="D98" s="290">
        <v>244</v>
      </c>
      <c r="E98" s="290">
        <v>342</v>
      </c>
      <c r="F98" s="9">
        <f t="shared" si="175"/>
        <v>0</v>
      </c>
      <c r="G98" s="8">
        <f t="shared" si="176"/>
        <v>0</v>
      </c>
      <c r="H98" s="8"/>
      <c r="I98" s="8"/>
      <c r="J98" s="8">
        <f t="shared" si="177"/>
        <v>0</v>
      </c>
      <c r="K98" s="8"/>
      <c r="L98" s="8"/>
      <c r="M98" s="8">
        <f t="shared" si="178"/>
        <v>0</v>
      </c>
      <c r="N98" s="8"/>
      <c r="O98" s="8"/>
      <c r="P98" s="9">
        <f t="shared" si="149"/>
        <v>0</v>
      </c>
      <c r="Q98" s="8">
        <f t="shared" si="150"/>
        <v>0</v>
      </c>
      <c r="R98" s="8"/>
      <c r="S98" s="8"/>
      <c r="T98" s="8">
        <f t="shared" si="151"/>
        <v>0</v>
      </c>
      <c r="U98" s="8"/>
      <c r="V98" s="8"/>
      <c r="W98" s="8">
        <f t="shared" si="153"/>
        <v>0</v>
      </c>
      <c r="X98" s="8"/>
      <c r="Y98" s="8"/>
      <c r="Z98" s="9">
        <f t="shared" si="155"/>
        <v>0</v>
      </c>
      <c r="AA98" s="8">
        <f t="shared" si="156"/>
        <v>0</v>
      </c>
      <c r="AB98" s="8"/>
      <c r="AC98" s="8"/>
      <c r="AD98" s="8">
        <f t="shared" si="157"/>
        <v>0</v>
      </c>
      <c r="AE98" s="8"/>
      <c r="AF98" s="8"/>
      <c r="AG98" s="8">
        <f t="shared" si="159"/>
        <v>0</v>
      </c>
      <c r="AH98" s="8"/>
      <c r="AI98" s="8"/>
    </row>
    <row r="99" spans="1:35">
      <c r="A99" s="290">
        <v>81</v>
      </c>
      <c r="B99" s="30" t="s">
        <v>105</v>
      </c>
      <c r="C99" s="290"/>
      <c r="D99" s="290">
        <v>244</v>
      </c>
      <c r="E99" s="290">
        <v>343</v>
      </c>
      <c r="F99" s="9">
        <f t="shared" ref="F99" si="187">G99+J99+M99</f>
        <v>0</v>
      </c>
      <c r="G99" s="8">
        <f t="shared" ref="G99" si="188">H99+I99</f>
        <v>0</v>
      </c>
      <c r="H99" s="8"/>
      <c r="I99" s="8"/>
      <c r="J99" s="8">
        <f t="shared" ref="J99" si="189">K99+L99</f>
        <v>0</v>
      </c>
      <c r="K99" s="8"/>
      <c r="L99" s="8"/>
      <c r="M99" s="8">
        <f t="shared" ref="M99" si="190">N99+O99</f>
        <v>0</v>
      </c>
      <c r="N99" s="8"/>
      <c r="O99" s="8"/>
      <c r="P99" s="9">
        <f t="shared" si="149"/>
        <v>0</v>
      </c>
      <c r="Q99" s="8">
        <f t="shared" si="150"/>
        <v>0</v>
      </c>
      <c r="R99" s="8"/>
      <c r="S99" s="8"/>
      <c r="T99" s="8">
        <f t="shared" si="151"/>
        <v>0</v>
      </c>
      <c r="U99" s="8"/>
      <c r="V99" s="8"/>
      <c r="W99" s="8">
        <f t="shared" si="153"/>
        <v>0</v>
      </c>
      <c r="X99" s="8"/>
      <c r="Y99" s="8"/>
      <c r="Z99" s="9">
        <f t="shared" si="155"/>
        <v>0</v>
      </c>
      <c r="AA99" s="8">
        <f t="shared" si="156"/>
        <v>0</v>
      </c>
      <c r="AB99" s="8"/>
      <c r="AC99" s="8"/>
      <c r="AD99" s="8">
        <f t="shared" si="157"/>
        <v>0</v>
      </c>
      <c r="AE99" s="8"/>
      <c r="AF99" s="8"/>
      <c r="AG99" s="8">
        <f t="shared" si="159"/>
        <v>0</v>
      </c>
      <c r="AH99" s="8"/>
      <c r="AI99" s="8"/>
    </row>
    <row r="100" spans="1:35" ht="26.4">
      <c r="A100" s="290">
        <v>82</v>
      </c>
      <c r="B100" s="30" t="s">
        <v>108</v>
      </c>
      <c r="C100" s="290"/>
      <c r="D100" s="290">
        <v>244</v>
      </c>
      <c r="E100" s="290">
        <v>344</v>
      </c>
      <c r="F100" s="9">
        <f t="shared" si="175"/>
        <v>0</v>
      </c>
      <c r="G100" s="8">
        <f t="shared" si="176"/>
        <v>0</v>
      </c>
      <c r="H100" s="8"/>
      <c r="I100" s="8"/>
      <c r="J100" s="8">
        <f t="shared" si="177"/>
        <v>0</v>
      </c>
      <c r="K100" s="8"/>
      <c r="L100" s="8"/>
      <c r="M100" s="8">
        <f t="shared" si="178"/>
        <v>0</v>
      </c>
      <c r="N100" s="8"/>
      <c r="O100" s="8"/>
      <c r="P100" s="9">
        <f t="shared" si="149"/>
        <v>0</v>
      </c>
      <c r="Q100" s="8">
        <f t="shared" si="150"/>
        <v>0</v>
      </c>
      <c r="R100" s="8"/>
      <c r="S100" s="8"/>
      <c r="T100" s="8">
        <f t="shared" si="151"/>
        <v>0</v>
      </c>
      <c r="U100" s="8"/>
      <c r="V100" s="8"/>
      <c r="W100" s="8">
        <f t="shared" si="153"/>
        <v>0</v>
      </c>
      <c r="X100" s="8"/>
      <c r="Y100" s="8"/>
      <c r="Z100" s="9">
        <f t="shared" si="155"/>
        <v>0</v>
      </c>
      <c r="AA100" s="8">
        <f t="shared" si="156"/>
        <v>0</v>
      </c>
      <c r="AB100" s="8"/>
      <c r="AC100" s="8"/>
      <c r="AD100" s="8">
        <f t="shared" si="157"/>
        <v>0</v>
      </c>
      <c r="AE100" s="8"/>
      <c r="AF100" s="8"/>
      <c r="AG100" s="8">
        <f t="shared" si="159"/>
        <v>0</v>
      </c>
      <c r="AH100" s="8"/>
      <c r="AI100" s="8"/>
    </row>
    <row r="101" spans="1:35">
      <c r="A101" s="290">
        <v>83</v>
      </c>
      <c r="B101" s="30" t="s">
        <v>106</v>
      </c>
      <c r="C101" s="290"/>
      <c r="D101" s="290">
        <v>244</v>
      </c>
      <c r="E101" s="290">
        <v>345</v>
      </c>
      <c r="F101" s="9">
        <f t="shared" si="175"/>
        <v>0</v>
      </c>
      <c r="G101" s="8">
        <f t="shared" si="176"/>
        <v>0</v>
      </c>
      <c r="H101" s="8"/>
      <c r="I101" s="8"/>
      <c r="J101" s="8">
        <f t="shared" si="177"/>
        <v>0</v>
      </c>
      <c r="K101" s="8"/>
      <c r="L101" s="8"/>
      <c r="M101" s="8">
        <f t="shared" si="178"/>
        <v>0</v>
      </c>
      <c r="N101" s="8"/>
      <c r="O101" s="8"/>
      <c r="P101" s="9">
        <f t="shared" si="149"/>
        <v>0</v>
      </c>
      <c r="Q101" s="8">
        <f t="shared" si="150"/>
        <v>0</v>
      </c>
      <c r="R101" s="8"/>
      <c r="S101" s="8"/>
      <c r="T101" s="8">
        <f t="shared" si="151"/>
        <v>0</v>
      </c>
      <c r="U101" s="8"/>
      <c r="V101" s="8"/>
      <c r="W101" s="8">
        <f t="shared" si="153"/>
        <v>0</v>
      </c>
      <c r="X101" s="8"/>
      <c r="Y101" s="8"/>
      <c r="Z101" s="9">
        <f t="shared" si="155"/>
        <v>0</v>
      </c>
      <c r="AA101" s="8">
        <f t="shared" si="156"/>
        <v>0</v>
      </c>
      <c r="AB101" s="8"/>
      <c r="AC101" s="8"/>
      <c r="AD101" s="8">
        <f t="shared" si="157"/>
        <v>0</v>
      </c>
      <c r="AE101" s="8"/>
      <c r="AF101" s="8"/>
      <c r="AG101" s="8">
        <f t="shared" si="159"/>
        <v>0</v>
      </c>
      <c r="AH101" s="8"/>
      <c r="AI101" s="8"/>
    </row>
    <row r="102" spans="1:35" ht="26.4">
      <c r="A102" s="290">
        <v>84</v>
      </c>
      <c r="B102" s="30" t="s">
        <v>107</v>
      </c>
      <c r="C102" s="290"/>
      <c r="D102" s="290">
        <v>244</v>
      </c>
      <c r="E102" s="290">
        <v>346</v>
      </c>
      <c r="F102" s="9">
        <f t="shared" ref="F102:F104" si="191">G102+J102+M102</f>
        <v>0</v>
      </c>
      <c r="G102" s="8">
        <f t="shared" ref="G102:G104" si="192">H102+I102</f>
        <v>0</v>
      </c>
      <c r="H102" s="8"/>
      <c r="I102" s="8"/>
      <c r="J102" s="8">
        <f t="shared" ref="J102:J104" si="193">K102+L102</f>
        <v>0</v>
      </c>
      <c r="K102" s="8"/>
      <c r="L102" s="8"/>
      <c r="M102" s="8">
        <f t="shared" ref="M102:M104" si="194">N102+O102</f>
        <v>0</v>
      </c>
      <c r="N102" s="8"/>
      <c r="O102" s="8"/>
      <c r="P102" s="9">
        <f t="shared" si="149"/>
        <v>0</v>
      </c>
      <c r="Q102" s="8">
        <f t="shared" si="150"/>
        <v>0</v>
      </c>
      <c r="R102" s="8"/>
      <c r="S102" s="8"/>
      <c r="T102" s="8">
        <f t="shared" si="151"/>
        <v>0</v>
      </c>
      <c r="U102" s="8"/>
      <c r="V102" s="8"/>
      <c r="W102" s="8">
        <f t="shared" si="153"/>
        <v>0</v>
      </c>
      <c r="X102" s="8"/>
      <c r="Y102" s="8"/>
      <c r="Z102" s="9">
        <f t="shared" si="155"/>
        <v>0</v>
      </c>
      <c r="AA102" s="8">
        <f t="shared" si="156"/>
        <v>0</v>
      </c>
      <c r="AB102" s="8"/>
      <c r="AC102" s="8"/>
      <c r="AD102" s="8">
        <f t="shared" si="157"/>
        <v>0</v>
      </c>
      <c r="AE102" s="8"/>
      <c r="AF102" s="8"/>
      <c r="AG102" s="8">
        <f t="shared" si="159"/>
        <v>0</v>
      </c>
      <c r="AH102" s="8"/>
      <c r="AI102" s="8"/>
    </row>
    <row r="103" spans="1:35" ht="26.4">
      <c r="A103" s="290">
        <v>85</v>
      </c>
      <c r="B103" s="30" t="s">
        <v>471</v>
      </c>
      <c r="C103" s="290"/>
      <c r="D103" s="290">
        <v>244</v>
      </c>
      <c r="E103" s="290">
        <v>347</v>
      </c>
      <c r="F103" s="9">
        <f t="shared" ref="F103" si="195">G103+J103+M103</f>
        <v>0</v>
      </c>
      <c r="G103" s="8">
        <f t="shared" ref="G103" si="196">H103+I103</f>
        <v>0</v>
      </c>
      <c r="H103" s="8"/>
      <c r="I103" s="8"/>
      <c r="J103" s="8">
        <f t="shared" ref="J103" si="197">K103+L103</f>
        <v>0</v>
      </c>
      <c r="K103" s="8"/>
      <c r="L103" s="8"/>
      <c r="M103" s="8">
        <f t="shared" ref="M103" si="198">N103+O103</f>
        <v>0</v>
      </c>
      <c r="N103" s="8"/>
      <c r="O103" s="8"/>
      <c r="P103" s="9">
        <f t="shared" si="149"/>
        <v>0</v>
      </c>
      <c r="Q103" s="8">
        <f t="shared" si="150"/>
        <v>0</v>
      </c>
      <c r="R103" s="8"/>
      <c r="S103" s="8"/>
      <c r="T103" s="8">
        <f t="shared" si="151"/>
        <v>0</v>
      </c>
      <c r="U103" s="8"/>
      <c r="V103" s="8"/>
      <c r="W103" s="8">
        <f t="shared" si="153"/>
        <v>0</v>
      </c>
      <c r="X103" s="8"/>
      <c r="Y103" s="8"/>
      <c r="Z103" s="9">
        <f t="shared" si="155"/>
        <v>0</v>
      </c>
      <c r="AA103" s="8">
        <f t="shared" si="156"/>
        <v>0</v>
      </c>
      <c r="AB103" s="8"/>
      <c r="AC103" s="8"/>
      <c r="AD103" s="8">
        <f t="shared" si="157"/>
        <v>0</v>
      </c>
      <c r="AE103" s="8"/>
      <c r="AF103" s="8"/>
      <c r="AG103" s="8">
        <f t="shared" si="159"/>
        <v>0</v>
      </c>
      <c r="AH103" s="8"/>
      <c r="AI103" s="8"/>
    </row>
    <row r="104" spans="1:35" ht="26.4">
      <c r="A104" s="290">
        <v>86</v>
      </c>
      <c r="B104" s="30" t="s">
        <v>109</v>
      </c>
      <c r="C104" s="290"/>
      <c r="D104" s="290">
        <v>244</v>
      </c>
      <c r="E104" s="290">
        <v>349</v>
      </c>
      <c r="F104" s="9">
        <f t="shared" si="191"/>
        <v>0</v>
      </c>
      <c r="G104" s="8">
        <f t="shared" si="192"/>
        <v>0</v>
      </c>
      <c r="H104" s="8"/>
      <c r="I104" s="8"/>
      <c r="J104" s="8">
        <f t="shared" si="193"/>
        <v>0</v>
      </c>
      <c r="K104" s="8"/>
      <c r="L104" s="8"/>
      <c r="M104" s="8">
        <f t="shared" si="194"/>
        <v>0</v>
      </c>
      <c r="N104" s="8"/>
      <c r="O104" s="8"/>
      <c r="P104" s="9">
        <f t="shared" si="149"/>
        <v>0</v>
      </c>
      <c r="Q104" s="8">
        <f t="shared" si="150"/>
        <v>0</v>
      </c>
      <c r="R104" s="8"/>
      <c r="S104" s="8"/>
      <c r="T104" s="8">
        <f t="shared" si="151"/>
        <v>0</v>
      </c>
      <c r="U104" s="8"/>
      <c r="V104" s="8"/>
      <c r="W104" s="8">
        <f t="shared" si="153"/>
        <v>0</v>
      </c>
      <c r="X104" s="8"/>
      <c r="Y104" s="8"/>
      <c r="Z104" s="9">
        <f t="shared" si="155"/>
        <v>0</v>
      </c>
      <c r="AA104" s="8">
        <f t="shared" si="156"/>
        <v>0</v>
      </c>
      <c r="AB104" s="8"/>
      <c r="AC104" s="8"/>
      <c r="AD104" s="8">
        <f t="shared" si="157"/>
        <v>0</v>
      </c>
      <c r="AE104" s="8"/>
      <c r="AF104" s="8"/>
      <c r="AG104" s="8">
        <f t="shared" si="159"/>
        <v>0</v>
      </c>
      <c r="AH104" s="8"/>
      <c r="AI104" s="8"/>
    </row>
    <row r="105" spans="1:35" ht="52.8">
      <c r="A105" s="290">
        <v>87</v>
      </c>
      <c r="B105" s="373" t="s">
        <v>669</v>
      </c>
      <c r="C105" s="36"/>
      <c r="D105" s="36"/>
      <c r="E105" s="36">
        <v>352</v>
      </c>
      <c r="F105" s="9">
        <f t="shared" ref="F105" si="199">G105+J105+M105</f>
        <v>0</v>
      </c>
      <c r="G105" s="8">
        <f t="shared" ref="G105" si="200">H105+I105</f>
        <v>0</v>
      </c>
      <c r="H105" s="8"/>
      <c r="I105" s="8"/>
      <c r="J105" s="8">
        <f t="shared" ref="J105" si="201">K105+L105</f>
        <v>0</v>
      </c>
      <c r="K105" s="8"/>
      <c r="L105" s="8"/>
      <c r="M105" s="8">
        <f t="shared" ref="M105" si="202">N105+O105</f>
        <v>0</v>
      </c>
      <c r="N105" s="8"/>
      <c r="O105" s="8"/>
      <c r="P105" s="9">
        <f t="shared" si="149"/>
        <v>0</v>
      </c>
      <c r="Q105" s="8">
        <f t="shared" si="150"/>
        <v>0</v>
      </c>
      <c r="R105" s="8"/>
      <c r="S105" s="8"/>
      <c r="T105" s="8">
        <f t="shared" si="151"/>
        <v>0</v>
      </c>
      <c r="U105" s="8"/>
      <c r="V105" s="8"/>
      <c r="W105" s="8">
        <f t="shared" si="153"/>
        <v>0</v>
      </c>
      <c r="X105" s="8"/>
      <c r="Y105" s="8"/>
      <c r="Z105" s="9">
        <f t="shared" si="155"/>
        <v>0</v>
      </c>
      <c r="AA105" s="8">
        <f t="shared" si="156"/>
        <v>0</v>
      </c>
      <c r="AB105" s="8"/>
      <c r="AC105" s="8"/>
      <c r="AD105" s="8">
        <f t="shared" si="157"/>
        <v>0</v>
      </c>
      <c r="AE105" s="8"/>
      <c r="AF105" s="8"/>
      <c r="AG105" s="8">
        <f t="shared" si="159"/>
        <v>0</v>
      </c>
      <c r="AH105" s="8"/>
      <c r="AI105" s="8"/>
    </row>
    <row r="106" spans="1:35" ht="26.4">
      <c r="A106" s="290">
        <v>88</v>
      </c>
      <c r="B106" s="34" t="s">
        <v>485</v>
      </c>
      <c r="C106" s="36"/>
      <c r="D106" s="36">
        <v>241</v>
      </c>
      <c r="E106" s="36"/>
      <c r="F106" s="9">
        <f t="shared" ref="F106:F107" si="203">G106+J106+M106</f>
        <v>0</v>
      </c>
      <c r="G106" s="8">
        <f t="shared" ref="G106:G107" si="204">H106+I106</f>
        <v>0</v>
      </c>
      <c r="H106" s="8"/>
      <c r="I106" s="8"/>
      <c r="J106" s="8">
        <f t="shared" ref="J106:J107" si="205">K106+L106</f>
        <v>0</v>
      </c>
      <c r="K106" s="8"/>
      <c r="L106" s="8"/>
      <c r="M106" s="8">
        <f t="shared" ref="M106:M107" si="206">N106+O106</f>
        <v>0</v>
      </c>
      <c r="N106" s="8"/>
      <c r="O106" s="8"/>
      <c r="P106" s="9">
        <f t="shared" si="149"/>
        <v>0</v>
      </c>
      <c r="Q106" s="8">
        <f t="shared" si="150"/>
        <v>0</v>
      </c>
      <c r="R106" s="8"/>
      <c r="S106" s="8"/>
      <c r="T106" s="8">
        <f t="shared" si="151"/>
        <v>0</v>
      </c>
      <c r="U106" s="8"/>
      <c r="V106" s="8"/>
      <c r="W106" s="8">
        <f t="shared" si="153"/>
        <v>0</v>
      </c>
      <c r="X106" s="8"/>
      <c r="Y106" s="8"/>
      <c r="Z106" s="9">
        <f t="shared" si="155"/>
        <v>0</v>
      </c>
      <c r="AA106" s="8">
        <f t="shared" si="156"/>
        <v>0</v>
      </c>
      <c r="AB106" s="8"/>
      <c r="AC106" s="8"/>
      <c r="AD106" s="8">
        <f t="shared" si="157"/>
        <v>0</v>
      </c>
      <c r="AE106" s="8"/>
      <c r="AF106" s="8"/>
      <c r="AG106" s="8">
        <f t="shared" si="159"/>
        <v>0</v>
      </c>
      <c r="AH106" s="8"/>
      <c r="AI106" s="8"/>
    </row>
    <row r="107" spans="1:35" ht="26.4">
      <c r="A107" s="290">
        <v>89</v>
      </c>
      <c r="B107" s="34" t="s">
        <v>484</v>
      </c>
      <c r="C107" s="36"/>
      <c r="D107" s="36">
        <v>242</v>
      </c>
      <c r="E107" s="36"/>
      <c r="F107" s="9">
        <f t="shared" si="203"/>
        <v>0</v>
      </c>
      <c r="G107" s="8">
        <f t="shared" si="204"/>
        <v>0</v>
      </c>
      <c r="H107" s="8"/>
      <c r="I107" s="8"/>
      <c r="J107" s="8">
        <f t="shared" si="205"/>
        <v>0</v>
      </c>
      <c r="K107" s="8"/>
      <c r="L107" s="8"/>
      <c r="M107" s="8">
        <f t="shared" si="206"/>
        <v>0</v>
      </c>
      <c r="N107" s="8"/>
      <c r="O107" s="8"/>
      <c r="P107" s="9">
        <f t="shared" si="149"/>
        <v>0</v>
      </c>
      <c r="Q107" s="8">
        <f t="shared" si="150"/>
        <v>0</v>
      </c>
      <c r="R107" s="8"/>
      <c r="S107" s="8"/>
      <c r="T107" s="8">
        <f t="shared" si="151"/>
        <v>0</v>
      </c>
      <c r="U107" s="8"/>
      <c r="V107" s="8"/>
      <c r="W107" s="8">
        <f t="shared" si="153"/>
        <v>0</v>
      </c>
      <c r="X107" s="8"/>
      <c r="Y107" s="8"/>
      <c r="Z107" s="9">
        <f t="shared" si="155"/>
        <v>0</v>
      </c>
      <c r="AA107" s="8">
        <f t="shared" si="156"/>
        <v>0</v>
      </c>
      <c r="AB107" s="8"/>
      <c r="AC107" s="8"/>
      <c r="AD107" s="8">
        <f t="shared" si="157"/>
        <v>0</v>
      </c>
      <c r="AE107" s="8"/>
      <c r="AF107" s="8"/>
      <c r="AG107" s="8">
        <f t="shared" si="159"/>
        <v>0</v>
      </c>
      <c r="AH107" s="8"/>
      <c r="AI107" s="8"/>
    </row>
    <row r="108" spans="1:35" ht="26.4">
      <c r="A108" s="290">
        <v>90</v>
      </c>
      <c r="B108" s="34" t="s">
        <v>54</v>
      </c>
      <c r="C108" s="290"/>
      <c r="D108" s="290">
        <v>245</v>
      </c>
      <c r="E108" s="290">
        <v>226</v>
      </c>
      <c r="F108" s="9">
        <f t="shared" si="175"/>
        <v>0</v>
      </c>
      <c r="G108" s="8">
        <f t="shared" si="176"/>
        <v>0</v>
      </c>
      <c r="H108" s="8"/>
      <c r="I108" s="8"/>
      <c r="J108" s="8">
        <f t="shared" si="177"/>
        <v>0</v>
      </c>
      <c r="K108" s="8"/>
      <c r="L108" s="8"/>
      <c r="M108" s="8">
        <f t="shared" si="178"/>
        <v>0</v>
      </c>
      <c r="N108" s="8"/>
      <c r="O108" s="8"/>
      <c r="P108" s="9">
        <f t="shared" si="149"/>
        <v>0</v>
      </c>
      <c r="Q108" s="8">
        <f t="shared" si="150"/>
        <v>0</v>
      </c>
      <c r="R108" s="8"/>
      <c r="S108" s="8"/>
      <c r="T108" s="8">
        <f t="shared" si="151"/>
        <v>0</v>
      </c>
      <c r="U108" s="8"/>
      <c r="V108" s="8"/>
      <c r="W108" s="8">
        <f t="shared" si="153"/>
        <v>0</v>
      </c>
      <c r="X108" s="8"/>
      <c r="Y108" s="8"/>
      <c r="Z108" s="9">
        <f t="shared" si="155"/>
        <v>0</v>
      </c>
      <c r="AA108" s="8">
        <f t="shared" si="156"/>
        <v>0</v>
      </c>
      <c r="AB108" s="8"/>
      <c r="AC108" s="8"/>
      <c r="AD108" s="8">
        <f t="shared" si="157"/>
        <v>0</v>
      </c>
      <c r="AE108" s="8"/>
      <c r="AF108" s="8"/>
      <c r="AG108" s="8">
        <f t="shared" si="159"/>
        <v>0</v>
      </c>
      <c r="AH108" s="8"/>
      <c r="AI108" s="8"/>
    </row>
    <row r="109" spans="1:35" ht="52.8">
      <c r="A109" s="371">
        <v>91</v>
      </c>
      <c r="B109" s="372" t="s">
        <v>671</v>
      </c>
      <c r="C109" s="371"/>
      <c r="D109" s="371">
        <v>246</v>
      </c>
      <c r="E109" s="371">
        <v>226</v>
      </c>
      <c r="F109" s="9">
        <f t="shared" ref="F109:F110" si="207">G109+J109+M109</f>
        <v>0</v>
      </c>
      <c r="G109" s="8">
        <f t="shared" ref="G109:G110" si="208">H109+I109</f>
        <v>0</v>
      </c>
      <c r="H109" s="8"/>
      <c r="I109" s="8"/>
      <c r="J109" s="8">
        <f t="shared" ref="J109:J110" si="209">K109+L109</f>
        <v>0</v>
      </c>
      <c r="K109" s="8"/>
      <c r="L109" s="8"/>
      <c r="M109" s="8">
        <f t="shared" ref="M109:M110" si="210">N109+O109</f>
        <v>0</v>
      </c>
      <c r="N109" s="8"/>
      <c r="O109" s="8"/>
      <c r="P109" s="9">
        <f t="shared" si="149"/>
        <v>0</v>
      </c>
      <c r="Q109" s="8">
        <f t="shared" si="150"/>
        <v>0</v>
      </c>
      <c r="R109" s="8"/>
      <c r="S109" s="8"/>
      <c r="T109" s="8">
        <f t="shared" si="151"/>
        <v>0</v>
      </c>
      <c r="U109" s="8"/>
      <c r="V109" s="8"/>
      <c r="W109" s="8">
        <f t="shared" si="153"/>
        <v>0</v>
      </c>
      <c r="X109" s="8"/>
      <c r="Y109" s="8"/>
      <c r="Z109" s="9">
        <f t="shared" si="155"/>
        <v>0</v>
      </c>
      <c r="AA109" s="8">
        <f t="shared" si="156"/>
        <v>0</v>
      </c>
      <c r="AB109" s="8"/>
      <c r="AC109" s="8"/>
      <c r="AD109" s="8">
        <f t="shared" si="157"/>
        <v>0</v>
      </c>
      <c r="AE109" s="8"/>
      <c r="AF109" s="8"/>
      <c r="AG109" s="8">
        <f t="shared" si="159"/>
        <v>0</v>
      </c>
      <c r="AH109" s="8"/>
      <c r="AI109" s="8"/>
    </row>
    <row r="110" spans="1:35">
      <c r="A110" s="371">
        <v>92</v>
      </c>
      <c r="B110" s="372" t="s">
        <v>670</v>
      </c>
      <c r="C110" s="371"/>
      <c r="D110" s="371">
        <v>247</v>
      </c>
      <c r="E110" s="371">
        <v>223</v>
      </c>
      <c r="F110" s="9">
        <f t="shared" si="207"/>
        <v>0</v>
      </c>
      <c r="G110" s="8">
        <f t="shared" si="208"/>
        <v>0</v>
      </c>
      <c r="H110" s="8"/>
      <c r="I110" s="8"/>
      <c r="J110" s="8">
        <f t="shared" si="209"/>
        <v>0</v>
      </c>
      <c r="K110" s="8"/>
      <c r="L110" s="8"/>
      <c r="M110" s="8">
        <f t="shared" si="210"/>
        <v>0</v>
      </c>
      <c r="N110" s="8"/>
      <c r="O110" s="8"/>
      <c r="P110" s="9">
        <f t="shared" si="149"/>
        <v>0</v>
      </c>
      <c r="Q110" s="8">
        <f t="shared" si="150"/>
        <v>0</v>
      </c>
      <c r="R110" s="8"/>
      <c r="S110" s="8"/>
      <c r="T110" s="8">
        <f t="shared" si="151"/>
        <v>0</v>
      </c>
      <c r="U110" s="8"/>
      <c r="V110" s="8"/>
      <c r="W110" s="8">
        <f t="shared" si="153"/>
        <v>0</v>
      </c>
      <c r="X110" s="8"/>
      <c r="Y110" s="8"/>
      <c r="Z110" s="9">
        <f t="shared" si="155"/>
        <v>0</v>
      </c>
      <c r="AA110" s="8">
        <f t="shared" si="156"/>
        <v>0</v>
      </c>
      <c r="AB110" s="8"/>
      <c r="AC110" s="8"/>
      <c r="AD110" s="8">
        <f t="shared" si="157"/>
        <v>0</v>
      </c>
      <c r="AE110" s="8"/>
      <c r="AF110" s="8"/>
      <c r="AG110" s="8">
        <f t="shared" si="159"/>
        <v>0</v>
      </c>
      <c r="AH110" s="8"/>
      <c r="AI110" s="8"/>
    </row>
    <row r="111" spans="1:35" ht="25.5" customHeight="1">
      <c r="A111" s="290">
        <v>93</v>
      </c>
      <c r="B111" s="419" t="s">
        <v>486</v>
      </c>
      <c r="C111" s="290">
        <v>2650</v>
      </c>
      <c r="D111" s="290">
        <v>400</v>
      </c>
      <c r="E111" s="290"/>
      <c r="F111" s="9">
        <f t="shared" ref="F111:F113" si="211">G111+J111+M111</f>
        <v>0</v>
      </c>
      <c r="G111" s="8">
        <f t="shared" ref="G111:G113" si="212">H111+I111</f>
        <v>0</v>
      </c>
      <c r="H111" s="8">
        <f>+H112+H113</f>
        <v>0</v>
      </c>
      <c r="I111" s="8">
        <f>+I112+I113</f>
        <v>0</v>
      </c>
      <c r="J111" s="8">
        <f t="shared" ref="J111:J113" si="213">K111+L111</f>
        <v>0</v>
      </c>
      <c r="K111" s="8">
        <f t="shared" ref="K111:L111" si="214">+K112+K113</f>
        <v>0</v>
      </c>
      <c r="L111" s="8">
        <f t="shared" si="214"/>
        <v>0</v>
      </c>
      <c r="M111" s="8">
        <f t="shared" ref="M111:M113" si="215">N111+O111</f>
        <v>0</v>
      </c>
      <c r="N111" s="8">
        <f t="shared" ref="N111:O111" si="216">+N112+N113</f>
        <v>0</v>
      </c>
      <c r="O111" s="8">
        <f t="shared" si="216"/>
        <v>0</v>
      </c>
      <c r="P111" s="9">
        <f t="shared" si="149"/>
        <v>0</v>
      </c>
      <c r="Q111" s="8">
        <f t="shared" si="150"/>
        <v>0</v>
      </c>
      <c r="R111" s="8">
        <f>+R112+R113</f>
        <v>0</v>
      </c>
      <c r="S111" s="8">
        <f>+S112+S113</f>
        <v>0</v>
      </c>
      <c r="T111" s="8">
        <f t="shared" si="151"/>
        <v>0</v>
      </c>
      <c r="U111" s="8">
        <f t="shared" ref="U111:V111" si="217">+U112+U113</f>
        <v>0</v>
      </c>
      <c r="V111" s="8">
        <f t="shared" si="217"/>
        <v>0</v>
      </c>
      <c r="W111" s="8">
        <f t="shared" si="153"/>
        <v>0</v>
      </c>
      <c r="X111" s="8">
        <f t="shared" ref="X111:Y111" si="218">+X112+X113</f>
        <v>0</v>
      </c>
      <c r="Y111" s="8">
        <f t="shared" si="218"/>
        <v>0</v>
      </c>
      <c r="Z111" s="9">
        <f t="shared" si="155"/>
        <v>0</v>
      </c>
      <c r="AA111" s="8">
        <f t="shared" si="156"/>
        <v>0</v>
      </c>
      <c r="AB111" s="8">
        <f>+AB112+AB113</f>
        <v>0</v>
      </c>
      <c r="AC111" s="8">
        <f>+AC112+AC113</f>
        <v>0</v>
      </c>
      <c r="AD111" s="8">
        <f t="shared" si="157"/>
        <v>0</v>
      </c>
      <c r="AE111" s="8">
        <f t="shared" ref="AE111:AF111" si="219">+AE112+AE113</f>
        <v>0</v>
      </c>
      <c r="AF111" s="8">
        <f t="shared" si="219"/>
        <v>0</v>
      </c>
      <c r="AG111" s="8">
        <f t="shared" si="159"/>
        <v>0</v>
      </c>
      <c r="AH111" s="8">
        <f t="shared" ref="AH111:AI111" si="220">+AH112+AH113</f>
        <v>0</v>
      </c>
      <c r="AI111" s="8">
        <f t="shared" si="220"/>
        <v>0</v>
      </c>
    </row>
    <row r="112" spans="1:35">
      <c r="A112" s="290">
        <v>94</v>
      </c>
      <c r="B112" s="419"/>
      <c r="C112" s="290">
        <v>2651</v>
      </c>
      <c r="D112" s="290">
        <v>406</v>
      </c>
      <c r="E112" s="290"/>
      <c r="F112" s="9">
        <f t="shared" si="211"/>
        <v>0</v>
      </c>
      <c r="G112" s="8">
        <f t="shared" si="212"/>
        <v>0</v>
      </c>
      <c r="H112" s="8"/>
      <c r="I112" s="8"/>
      <c r="J112" s="8">
        <f t="shared" si="213"/>
        <v>0</v>
      </c>
      <c r="K112" s="8"/>
      <c r="L112" s="8"/>
      <c r="M112" s="8">
        <f t="shared" si="215"/>
        <v>0</v>
      </c>
      <c r="N112" s="8"/>
      <c r="O112" s="8"/>
      <c r="P112" s="9">
        <f t="shared" si="149"/>
        <v>0</v>
      </c>
      <c r="Q112" s="8">
        <f t="shared" si="150"/>
        <v>0</v>
      </c>
      <c r="R112" s="8"/>
      <c r="S112" s="8"/>
      <c r="T112" s="8">
        <f t="shared" si="151"/>
        <v>0</v>
      </c>
      <c r="U112" s="8"/>
      <c r="V112" s="8"/>
      <c r="W112" s="8">
        <f t="shared" si="153"/>
        <v>0</v>
      </c>
      <c r="X112" s="8"/>
      <c r="Y112" s="8"/>
      <c r="Z112" s="9">
        <f t="shared" si="155"/>
        <v>0</v>
      </c>
      <c r="AA112" s="8">
        <f t="shared" si="156"/>
        <v>0</v>
      </c>
      <c r="AB112" s="8"/>
      <c r="AC112" s="8"/>
      <c r="AD112" s="8">
        <f t="shared" si="157"/>
        <v>0</v>
      </c>
      <c r="AE112" s="8"/>
      <c r="AF112" s="8"/>
      <c r="AG112" s="8">
        <f t="shared" si="159"/>
        <v>0</v>
      </c>
      <c r="AH112" s="8"/>
      <c r="AI112" s="8"/>
    </row>
    <row r="113" spans="1:35">
      <c r="A113" s="290">
        <v>95</v>
      </c>
      <c r="B113" s="419"/>
      <c r="C113" s="290">
        <v>2652</v>
      </c>
      <c r="D113" s="290">
        <v>407</v>
      </c>
      <c r="E113" s="290"/>
      <c r="F113" s="9">
        <f t="shared" si="211"/>
        <v>0</v>
      </c>
      <c r="G113" s="8">
        <f t="shared" si="212"/>
        <v>0</v>
      </c>
      <c r="H113" s="8"/>
      <c r="I113" s="8"/>
      <c r="J113" s="8">
        <f t="shared" si="213"/>
        <v>0</v>
      </c>
      <c r="K113" s="8"/>
      <c r="L113" s="8"/>
      <c r="M113" s="8">
        <f t="shared" si="215"/>
        <v>0</v>
      </c>
      <c r="N113" s="8"/>
      <c r="O113" s="8"/>
      <c r="P113" s="9">
        <f t="shared" si="149"/>
        <v>0</v>
      </c>
      <c r="Q113" s="8">
        <f t="shared" si="150"/>
        <v>0</v>
      </c>
      <c r="R113" s="8"/>
      <c r="S113" s="8"/>
      <c r="T113" s="8">
        <f t="shared" si="151"/>
        <v>0</v>
      </c>
      <c r="U113" s="8"/>
      <c r="V113" s="8"/>
      <c r="W113" s="8">
        <f t="shared" si="153"/>
        <v>0</v>
      </c>
      <c r="X113" s="8"/>
      <c r="Y113" s="8"/>
      <c r="Z113" s="9">
        <f t="shared" si="155"/>
        <v>0</v>
      </c>
      <c r="AA113" s="8">
        <f t="shared" si="156"/>
        <v>0</v>
      </c>
      <c r="AB113" s="8"/>
      <c r="AC113" s="8"/>
      <c r="AD113" s="8">
        <f t="shared" si="157"/>
        <v>0</v>
      </c>
      <c r="AE113" s="8"/>
      <c r="AF113" s="8"/>
      <c r="AG113" s="8">
        <f t="shared" si="159"/>
        <v>0</v>
      </c>
      <c r="AH113" s="8"/>
      <c r="AI113" s="8"/>
    </row>
    <row r="114" spans="1:35">
      <c r="A114" s="28">
        <v>96</v>
      </c>
      <c r="B114" s="29" t="s">
        <v>480</v>
      </c>
      <c r="C114" s="28">
        <v>3000</v>
      </c>
      <c r="D114" s="28">
        <v>100</v>
      </c>
      <c r="E114" s="28"/>
      <c r="F114" s="10">
        <f t="shared" si="175"/>
        <v>0</v>
      </c>
      <c r="G114" s="11">
        <f t="shared" si="176"/>
        <v>0</v>
      </c>
      <c r="H114" s="11">
        <f>+H116+H117</f>
        <v>0</v>
      </c>
      <c r="I114" s="11">
        <f>+I116+I117</f>
        <v>0</v>
      </c>
      <c r="J114" s="11">
        <f t="shared" si="177"/>
        <v>0</v>
      </c>
      <c r="K114" s="11">
        <f t="shared" ref="K114:L114" si="221">+K116+K117</f>
        <v>0</v>
      </c>
      <c r="L114" s="11">
        <f t="shared" si="221"/>
        <v>0</v>
      </c>
      <c r="M114" s="11">
        <f t="shared" si="178"/>
        <v>0</v>
      </c>
      <c r="N114" s="11">
        <f t="shared" ref="N114:O114" si="222">+N116+N117</f>
        <v>0</v>
      </c>
      <c r="O114" s="11">
        <f t="shared" si="222"/>
        <v>0</v>
      </c>
      <c r="P114" s="10">
        <f t="shared" si="149"/>
        <v>0</v>
      </c>
      <c r="Q114" s="11">
        <f t="shared" si="150"/>
        <v>0</v>
      </c>
      <c r="R114" s="11">
        <f>+R116+R117</f>
        <v>0</v>
      </c>
      <c r="S114" s="11">
        <f>+S116+S117</f>
        <v>0</v>
      </c>
      <c r="T114" s="11">
        <f t="shared" si="151"/>
        <v>0</v>
      </c>
      <c r="U114" s="11">
        <f t="shared" ref="U114:V114" si="223">+U116+U117</f>
        <v>0</v>
      </c>
      <c r="V114" s="11">
        <f t="shared" si="223"/>
        <v>0</v>
      </c>
      <c r="W114" s="11">
        <f t="shared" si="153"/>
        <v>0</v>
      </c>
      <c r="X114" s="11">
        <f t="shared" ref="X114:Y114" si="224">+X116+X117</f>
        <v>0</v>
      </c>
      <c r="Y114" s="11">
        <f t="shared" si="224"/>
        <v>0</v>
      </c>
      <c r="Z114" s="10">
        <f t="shared" si="155"/>
        <v>0</v>
      </c>
      <c r="AA114" s="11">
        <f t="shared" si="156"/>
        <v>0</v>
      </c>
      <c r="AB114" s="11">
        <f>+AB116+AB117</f>
        <v>0</v>
      </c>
      <c r="AC114" s="11">
        <f>+AC116+AC117</f>
        <v>0</v>
      </c>
      <c r="AD114" s="11">
        <f t="shared" si="157"/>
        <v>0</v>
      </c>
      <c r="AE114" s="11">
        <f t="shared" ref="AE114:AF114" si="225">+AE116+AE117</f>
        <v>0</v>
      </c>
      <c r="AF114" s="11">
        <f t="shared" si="225"/>
        <v>0</v>
      </c>
      <c r="AG114" s="11">
        <f t="shared" si="159"/>
        <v>0</v>
      </c>
      <c r="AH114" s="11">
        <f t="shared" ref="AH114:AI114" si="226">+AH116+AH117</f>
        <v>0</v>
      </c>
      <c r="AI114" s="11">
        <f t="shared" si="226"/>
        <v>0</v>
      </c>
    </row>
    <row r="115" spans="1:35">
      <c r="A115" s="290"/>
      <c r="B115" s="30" t="s">
        <v>23</v>
      </c>
      <c r="C115" s="290"/>
      <c r="D115" s="290"/>
      <c r="E115" s="290"/>
      <c r="F115" s="9"/>
      <c r="G115" s="8"/>
      <c r="H115" s="8"/>
      <c r="I115" s="8"/>
      <c r="J115" s="8"/>
      <c r="K115" s="8"/>
      <c r="L115" s="8"/>
      <c r="M115" s="8"/>
      <c r="N115" s="8"/>
      <c r="O115" s="8"/>
      <c r="P115" s="9"/>
      <c r="Q115" s="8"/>
      <c r="R115" s="8"/>
      <c r="S115" s="8"/>
      <c r="T115" s="8"/>
      <c r="U115" s="8"/>
      <c r="V115" s="8"/>
      <c r="W115" s="8"/>
      <c r="X115" s="8"/>
      <c r="Y115" s="8"/>
      <c r="Z115" s="9"/>
      <c r="AA115" s="8"/>
      <c r="AB115" s="8"/>
      <c r="AC115" s="8"/>
      <c r="AD115" s="8"/>
      <c r="AE115" s="8"/>
      <c r="AF115" s="8"/>
      <c r="AG115" s="8"/>
      <c r="AH115" s="8"/>
      <c r="AI115" s="8"/>
    </row>
    <row r="116" spans="1:35">
      <c r="A116" s="290">
        <v>97</v>
      </c>
      <c r="B116" s="30"/>
      <c r="C116" s="290">
        <v>310</v>
      </c>
      <c r="D116" s="290"/>
      <c r="E116" s="290"/>
      <c r="F116" s="9">
        <f t="shared" si="175"/>
        <v>0</v>
      </c>
      <c r="G116" s="8">
        <f t="shared" si="176"/>
        <v>0</v>
      </c>
      <c r="H116" s="8"/>
      <c r="I116" s="8"/>
      <c r="J116" s="8">
        <f t="shared" si="177"/>
        <v>0</v>
      </c>
      <c r="K116" s="8"/>
      <c r="L116" s="8"/>
      <c r="M116" s="8">
        <f t="shared" si="178"/>
        <v>0</v>
      </c>
      <c r="N116" s="8"/>
      <c r="O116" s="8"/>
      <c r="P116" s="9">
        <f t="shared" ref="P116:P118" si="227">Q116+T116+W116</f>
        <v>0</v>
      </c>
      <c r="Q116" s="8">
        <f t="shared" ref="Q116:Q118" si="228">R116+S116</f>
        <v>0</v>
      </c>
      <c r="R116" s="8"/>
      <c r="S116" s="8"/>
      <c r="T116" s="8">
        <f t="shared" ref="T116:T118" si="229">U116+V116</f>
        <v>0</v>
      </c>
      <c r="U116" s="8"/>
      <c r="V116" s="8"/>
      <c r="W116" s="8">
        <f t="shared" ref="W116:W118" si="230">X116+Y116</f>
        <v>0</v>
      </c>
      <c r="X116" s="8"/>
      <c r="Y116" s="8"/>
      <c r="Z116" s="9">
        <f t="shared" ref="Z116:Z118" si="231">AA116+AD116+AG116</f>
        <v>0</v>
      </c>
      <c r="AA116" s="8">
        <f t="shared" ref="AA116:AA118" si="232">AB116+AC116</f>
        <v>0</v>
      </c>
      <c r="AB116" s="8"/>
      <c r="AC116" s="8"/>
      <c r="AD116" s="8">
        <f t="shared" ref="AD116:AD118" si="233">AE116+AF116</f>
        <v>0</v>
      </c>
      <c r="AE116" s="8"/>
      <c r="AF116" s="8"/>
      <c r="AG116" s="8">
        <f t="shared" ref="AG116:AG118" si="234">AH116+AI116</f>
        <v>0</v>
      </c>
      <c r="AH116" s="8"/>
      <c r="AI116" s="8"/>
    </row>
    <row r="117" spans="1:35">
      <c r="A117" s="290">
        <v>98</v>
      </c>
      <c r="B117" s="30"/>
      <c r="C117" s="290">
        <v>320</v>
      </c>
      <c r="D117" s="290"/>
      <c r="E117" s="290"/>
      <c r="F117" s="9">
        <f t="shared" si="175"/>
        <v>0</v>
      </c>
      <c r="G117" s="8">
        <f t="shared" si="176"/>
        <v>0</v>
      </c>
      <c r="H117" s="8"/>
      <c r="I117" s="8"/>
      <c r="J117" s="8">
        <f t="shared" si="177"/>
        <v>0</v>
      </c>
      <c r="K117" s="8"/>
      <c r="L117" s="8"/>
      <c r="M117" s="8">
        <f t="shared" si="178"/>
        <v>0</v>
      </c>
      <c r="N117" s="8"/>
      <c r="O117" s="8"/>
      <c r="P117" s="9">
        <f t="shared" si="227"/>
        <v>0</v>
      </c>
      <c r="Q117" s="8">
        <f t="shared" si="228"/>
        <v>0</v>
      </c>
      <c r="R117" s="8"/>
      <c r="S117" s="8"/>
      <c r="T117" s="8">
        <f t="shared" si="229"/>
        <v>0</v>
      </c>
      <c r="U117" s="8"/>
      <c r="V117" s="8"/>
      <c r="W117" s="8">
        <f t="shared" si="230"/>
        <v>0</v>
      </c>
      <c r="X117" s="8"/>
      <c r="Y117" s="8"/>
      <c r="Z117" s="9">
        <f t="shared" si="231"/>
        <v>0</v>
      </c>
      <c r="AA117" s="8">
        <f t="shared" si="232"/>
        <v>0</v>
      </c>
      <c r="AB117" s="8"/>
      <c r="AC117" s="8"/>
      <c r="AD117" s="8">
        <f t="shared" si="233"/>
        <v>0</v>
      </c>
      <c r="AE117" s="8"/>
      <c r="AF117" s="8"/>
      <c r="AG117" s="8">
        <f t="shared" si="234"/>
        <v>0</v>
      </c>
      <c r="AH117" s="8"/>
      <c r="AI117" s="8"/>
    </row>
    <row r="118" spans="1:35">
      <c r="A118" s="28">
        <v>99</v>
      </c>
      <c r="B118" s="29" t="s">
        <v>481</v>
      </c>
      <c r="C118" s="28">
        <v>4000</v>
      </c>
      <c r="D118" s="28"/>
      <c r="E118" s="28"/>
      <c r="F118" s="10">
        <f t="shared" si="175"/>
        <v>0</v>
      </c>
      <c r="G118" s="11">
        <f t="shared" si="176"/>
        <v>0</v>
      </c>
      <c r="H118" s="11">
        <f>+H120+H121</f>
        <v>0</v>
      </c>
      <c r="I118" s="11">
        <f>+I120+I121</f>
        <v>0</v>
      </c>
      <c r="J118" s="11">
        <f t="shared" si="177"/>
        <v>0</v>
      </c>
      <c r="K118" s="11">
        <f>+K120+K121</f>
        <v>0</v>
      </c>
      <c r="L118" s="11">
        <f>+L120+L121</f>
        <v>0</v>
      </c>
      <c r="M118" s="11">
        <f t="shared" si="178"/>
        <v>0</v>
      </c>
      <c r="N118" s="11">
        <f>+N120+N121</f>
        <v>0</v>
      </c>
      <c r="O118" s="11">
        <f>+O120+O121</f>
        <v>0</v>
      </c>
      <c r="P118" s="10">
        <f t="shared" si="227"/>
        <v>0</v>
      </c>
      <c r="Q118" s="11">
        <f t="shared" si="228"/>
        <v>0</v>
      </c>
      <c r="R118" s="11">
        <f>+R120+R121</f>
        <v>0</v>
      </c>
      <c r="S118" s="11">
        <f>+S120+S121</f>
        <v>0</v>
      </c>
      <c r="T118" s="11">
        <f t="shared" si="229"/>
        <v>0</v>
      </c>
      <c r="U118" s="11">
        <f>+U120+U121</f>
        <v>0</v>
      </c>
      <c r="V118" s="11">
        <f>+V120+V121</f>
        <v>0</v>
      </c>
      <c r="W118" s="11">
        <f t="shared" si="230"/>
        <v>0</v>
      </c>
      <c r="X118" s="11">
        <f>+X120+X121</f>
        <v>0</v>
      </c>
      <c r="Y118" s="11">
        <f>+Y120+Y121</f>
        <v>0</v>
      </c>
      <c r="Z118" s="10">
        <f t="shared" si="231"/>
        <v>0</v>
      </c>
      <c r="AA118" s="11">
        <f t="shared" si="232"/>
        <v>0</v>
      </c>
      <c r="AB118" s="11">
        <f>+AB120+AB121</f>
        <v>0</v>
      </c>
      <c r="AC118" s="11">
        <f>+AC120+AC121</f>
        <v>0</v>
      </c>
      <c r="AD118" s="11">
        <f t="shared" si="233"/>
        <v>0</v>
      </c>
      <c r="AE118" s="11">
        <f>+AE120+AE121</f>
        <v>0</v>
      </c>
      <c r="AF118" s="11">
        <f>+AF120+AF121</f>
        <v>0</v>
      </c>
      <c r="AG118" s="11">
        <f t="shared" si="234"/>
        <v>0</v>
      </c>
      <c r="AH118" s="11">
        <f>+AH120+AH121</f>
        <v>0</v>
      </c>
      <c r="AI118" s="11">
        <f>+AI120+AI121</f>
        <v>0</v>
      </c>
    </row>
    <row r="119" spans="1:35">
      <c r="A119" s="290"/>
      <c r="B119" s="30" t="s">
        <v>23</v>
      </c>
      <c r="C119" s="402">
        <v>4010</v>
      </c>
      <c r="D119" s="402">
        <v>611</v>
      </c>
      <c r="E119" s="402"/>
      <c r="F119" s="9"/>
      <c r="G119" s="8"/>
      <c r="H119" s="8"/>
      <c r="I119" s="8"/>
      <c r="J119" s="8"/>
      <c r="K119" s="8"/>
      <c r="L119" s="8"/>
      <c r="M119" s="8"/>
      <c r="N119" s="8"/>
      <c r="O119" s="8"/>
      <c r="P119" s="9"/>
      <c r="Q119" s="8"/>
      <c r="R119" s="8"/>
      <c r="S119" s="8"/>
      <c r="T119" s="8"/>
      <c r="U119" s="8"/>
      <c r="V119" s="8"/>
      <c r="W119" s="8"/>
      <c r="X119" s="8"/>
      <c r="Y119" s="8"/>
      <c r="Z119" s="9"/>
      <c r="AA119" s="8"/>
      <c r="AB119" s="8"/>
      <c r="AC119" s="8"/>
      <c r="AD119" s="8"/>
      <c r="AE119" s="8"/>
      <c r="AF119" s="8"/>
      <c r="AG119" s="8"/>
      <c r="AH119" s="8"/>
      <c r="AI119" s="8"/>
    </row>
    <row r="120" spans="1:35">
      <c r="A120" s="290">
        <v>100</v>
      </c>
      <c r="B120" s="30" t="s">
        <v>482</v>
      </c>
      <c r="C120" s="402"/>
      <c r="D120" s="402"/>
      <c r="E120" s="402"/>
      <c r="F120" s="9">
        <f t="shared" si="175"/>
        <v>0</v>
      </c>
      <c r="G120" s="8">
        <f t="shared" si="176"/>
        <v>0</v>
      </c>
      <c r="H120" s="8"/>
      <c r="I120" s="8"/>
      <c r="J120" s="8">
        <f t="shared" si="177"/>
        <v>0</v>
      </c>
      <c r="K120" s="8"/>
      <c r="L120" s="8"/>
      <c r="M120" s="8">
        <f t="shared" si="178"/>
        <v>0</v>
      </c>
      <c r="N120" s="8"/>
      <c r="O120" s="8"/>
      <c r="P120" s="9">
        <f t="shared" ref="P120:P121" si="235">Q120+T120+W120</f>
        <v>0</v>
      </c>
      <c r="Q120" s="8">
        <f t="shared" ref="Q120:Q121" si="236">R120+S120</f>
        <v>0</v>
      </c>
      <c r="R120" s="8"/>
      <c r="S120" s="8"/>
      <c r="T120" s="8">
        <f t="shared" ref="T120:T121" si="237">U120+V120</f>
        <v>0</v>
      </c>
      <c r="U120" s="8"/>
      <c r="V120" s="8"/>
      <c r="W120" s="8">
        <f t="shared" ref="W120:W121" si="238">X120+Y120</f>
        <v>0</v>
      </c>
      <c r="X120" s="8"/>
      <c r="Y120" s="8"/>
      <c r="Z120" s="9">
        <f t="shared" ref="Z120:Z121" si="239">AA120+AD120+AG120</f>
        <v>0</v>
      </c>
      <c r="AA120" s="8">
        <f t="shared" ref="AA120:AA121" si="240">AB120+AC120</f>
        <v>0</v>
      </c>
      <c r="AB120" s="8"/>
      <c r="AC120" s="8"/>
      <c r="AD120" s="8">
        <f t="shared" ref="AD120:AD121" si="241">AE120+AF120</f>
        <v>0</v>
      </c>
      <c r="AE120" s="8"/>
      <c r="AF120" s="8"/>
      <c r="AG120" s="8">
        <f t="shared" ref="AG120:AG121" si="242">AH120+AI120</f>
        <v>0</v>
      </c>
      <c r="AH120" s="8"/>
      <c r="AI120" s="8"/>
    </row>
    <row r="121" spans="1:35">
      <c r="A121" s="290">
        <v>101</v>
      </c>
      <c r="B121" s="30"/>
      <c r="C121" s="290"/>
      <c r="D121" s="290"/>
      <c r="E121" s="290"/>
      <c r="F121" s="9">
        <f t="shared" si="175"/>
        <v>0</v>
      </c>
      <c r="G121" s="8">
        <f t="shared" si="176"/>
        <v>0</v>
      </c>
      <c r="H121" s="8"/>
      <c r="I121" s="8"/>
      <c r="J121" s="8">
        <f t="shared" si="177"/>
        <v>0</v>
      </c>
      <c r="K121" s="8"/>
      <c r="L121" s="8"/>
      <c r="M121" s="8">
        <f t="shared" si="178"/>
        <v>0</v>
      </c>
      <c r="N121" s="8"/>
      <c r="O121" s="8"/>
      <c r="P121" s="9">
        <f t="shared" si="235"/>
        <v>0</v>
      </c>
      <c r="Q121" s="8">
        <f t="shared" si="236"/>
        <v>0</v>
      </c>
      <c r="R121" s="8"/>
      <c r="S121" s="8"/>
      <c r="T121" s="8">
        <f t="shared" si="237"/>
        <v>0</v>
      </c>
      <c r="U121" s="8"/>
      <c r="V121" s="8"/>
      <c r="W121" s="8">
        <f t="shared" si="238"/>
        <v>0</v>
      </c>
      <c r="X121" s="8"/>
      <c r="Y121" s="8"/>
      <c r="Z121" s="9">
        <f t="shared" si="239"/>
        <v>0</v>
      </c>
      <c r="AA121" s="8">
        <f t="shared" si="240"/>
        <v>0</v>
      </c>
      <c r="AB121" s="8"/>
      <c r="AC121" s="8"/>
      <c r="AD121" s="8">
        <f t="shared" si="241"/>
        <v>0</v>
      </c>
      <c r="AE121" s="8"/>
      <c r="AF121" s="8"/>
      <c r="AG121" s="8">
        <f t="shared" si="242"/>
        <v>0</v>
      </c>
      <c r="AH121" s="8"/>
      <c r="AI121" s="8"/>
    </row>
  </sheetData>
  <mergeCells count="54">
    <mergeCell ref="B111:B113"/>
    <mergeCell ref="C42:C47"/>
    <mergeCell ref="A3:A7"/>
    <mergeCell ref="B3:B7"/>
    <mergeCell ref="C3:C7"/>
    <mergeCell ref="D3:D7"/>
    <mergeCell ref="B68:B71"/>
    <mergeCell ref="B76:B77"/>
    <mergeCell ref="B48:B53"/>
    <mergeCell ref="B42:B47"/>
    <mergeCell ref="B54:B55"/>
    <mergeCell ref="C48:C53"/>
    <mergeCell ref="C54:C55"/>
    <mergeCell ref="C76:C77"/>
    <mergeCell ref="C119:C120"/>
    <mergeCell ref="D119:D120"/>
    <mergeCell ref="E119:E120"/>
    <mergeCell ref="F3:O3"/>
    <mergeCell ref="F4:F7"/>
    <mergeCell ref="G4:O4"/>
    <mergeCell ref="G5:I5"/>
    <mergeCell ref="J5:L5"/>
    <mergeCell ref="M5:O5"/>
    <mergeCell ref="G6:G7"/>
    <mergeCell ref="H6:I6"/>
    <mergeCell ref="J6:J7"/>
    <mergeCell ref="K6:L6"/>
    <mergeCell ref="M6:M7"/>
    <mergeCell ref="N6:O6"/>
    <mergeCell ref="E3:E7"/>
    <mergeCell ref="P3:Y3"/>
    <mergeCell ref="P4:P7"/>
    <mergeCell ref="Q4:Y4"/>
    <mergeCell ref="Q5:S5"/>
    <mergeCell ref="T5:V5"/>
    <mergeCell ref="W5:Y5"/>
    <mergeCell ref="Q6:Q7"/>
    <mergeCell ref="R6:S6"/>
    <mergeCell ref="T6:T7"/>
    <mergeCell ref="U6:V6"/>
    <mergeCell ref="W6:W7"/>
    <mergeCell ref="X6:Y6"/>
    <mergeCell ref="Z3:AI3"/>
    <mergeCell ref="Z4:Z7"/>
    <mergeCell ref="AA4:AI4"/>
    <mergeCell ref="AA5:AC5"/>
    <mergeCell ref="AD5:AF5"/>
    <mergeCell ref="AG5:AI5"/>
    <mergeCell ref="AA6:AA7"/>
    <mergeCell ref="AB6:AC6"/>
    <mergeCell ref="AD6:AD7"/>
    <mergeCell ref="AE6:AF6"/>
    <mergeCell ref="AG6:AG7"/>
    <mergeCell ref="AH6:AI6"/>
  </mergeCells>
  <printOptions horizontalCentered="1"/>
  <pageMargins left="0.70866141732283472" right="0" top="0.19685039370078741" bottom="0.19685039370078741" header="0.31496062992125984" footer="0.31496062992125984"/>
  <pageSetup paperSize="9" scale="40" fitToHeight="4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workbookViewId="0">
      <selection activeCell="A3" sqref="A3:G3"/>
    </sheetView>
  </sheetViews>
  <sheetFormatPr defaultRowHeight="13.2"/>
  <cols>
    <col min="1" max="1" width="35.6640625" style="67" customWidth="1"/>
    <col min="2" max="2" width="16.88671875" style="67" customWidth="1"/>
    <col min="3" max="3" width="15" style="67" customWidth="1"/>
    <col min="4" max="4" width="15.44140625" style="67" customWidth="1"/>
    <col min="5" max="6" width="16" style="67" customWidth="1"/>
    <col min="7" max="7" width="16.6640625" style="67" customWidth="1"/>
    <col min="8" max="253" width="9.109375" style="67"/>
    <col min="254" max="254" width="3.109375" style="67" customWidth="1"/>
    <col min="255" max="255" width="32.44140625" style="67" customWidth="1"/>
    <col min="256" max="256" width="16.88671875" style="67" customWidth="1"/>
    <col min="257" max="257" width="9.33203125" style="67" customWidth="1"/>
    <col min="258" max="258" width="12" style="67" customWidth="1"/>
    <col min="259" max="259" width="9.33203125" style="67" customWidth="1"/>
    <col min="260" max="260" width="10" style="67" customWidth="1"/>
    <col min="261" max="509" width="9.109375" style="67"/>
    <col min="510" max="510" width="3.109375" style="67" customWidth="1"/>
    <col min="511" max="511" width="32.44140625" style="67" customWidth="1"/>
    <col min="512" max="512" width="16.88671875" style="67" customWidth="1"/>
    <col min="513" max="513" width="9.33203125" style="67" customWidth="1"/>
    <col min="514" max="514" width="12" style="67" customWidth="1"/>
    <col min="515" max="515" width="9.33203125" style="67" customWidth="1"/>
    <col min="516" max="516" width="10" style="67" customWidth="1"/>
    <col min="517" max="765" width="9.109375" style="67"/>
    <col min="766" max="766" width="3.109375" style="67" customWidth="1"/>
    <col min="767" max="767" width="32.44140625" style="67" customWidth="1"/>
    <col min="768" max="768" width="16.88671875" style="67" customWidth="1"/>
    <col min="769" max="769" width="9.33203125" style="67" customWidth="1"/>
    <col min="770" max="770" width="12" style="67" customWidth="1"/>
    <col min="771" max="771" width="9.33203125" style="67" customWidth="1"/>
    <col min="772" max="772" width="10" style="67" customWidth="1"/>
    <col min="773" max="1021" width="9.109375" style="67"/>
    <col min="1022" max="1022" width="3.109375" style="67" customWidth="1"/>
    <col min="1023" max="1023" width="32.44140625" style="67" customWidth="1"/>
    <col min="1024" max="1024" width="16.88671875" style="67" customWidth="1"/>
    <col min="1025" max="1025" width="9.33203125" style="67" customWidth="1"/>
    <col min="1026" max="1026" width="12" style="67" customWidth="1"/>
    <col min="1027" max="1027" width="9.33203125" style="67" customWidth="1"/>
    <col min="1028" max="1028" width="10" style="67" customWidth="1"/>
    <col min="1029" max="1277" width="9.109375" style="67"/>
    <col min="1278" max="1278" width="3.109375" style="67" customWidth="1"/>
    <col min="1279" max="1279" width="32.44140625" style="67" customWidth="1"/>
    <col min="1280" max="1280" width="16.88671875" style="67" customWidth="1"/>
    <col min="1281" max="1281" width="9.33203125" style="67" customWidth="1"/>
    <col min="1282" max="1282" width="12" style="67" customWidth="1"/>
    <col min="1283" max="1283" width="9.33203125" style="67" customWidth="1"/>
    <col min="1284" max="1284" width="10" style="67" customWidth="1"/>
    <col min="1285" max="1533" width="9.109375" style="67"/>
    <col min="1534" max="1534" width="3.109375" style="67" customWidth="1"/>
    <col min="1535" max="1535" width="32.44140625" style="67" customWidth="1"/>
    <col min="1536" max="1536" width="16.88671875" style="67" customWidth="1"/>
    <col min="1537" max="1537" width="9.33203125" style="67" customWidth="1"/>
    <col min="1538" max="1538" width="12" style="67" customWidth="1"/>
    <col min="1539" max="1539" width="9.33203125" style="67" customWidth="1"/>
    <col min="1540" max="1540" width="10" style="67" customWidth="1"/>
    <col min="1541" max="1789" width="9.109375" style="67"/>
    <col min="1790" max="1790" width="3.109375" style="67" customWidth="1"/>
    <col min="1791" max="1791" width="32.44140625" style="67" customWidth="1"/>
    <col min="1792" max="1792" width="16.88671875" style="67" customWidth="1"/>
    <col min="1793" max="1793" width="9.33203125" style="67" customWidth="1"/>
    <col min="1794" max="1794" width="12" style="67" customWidth="1"/>
    <col min="1795" max="1795" width="9.33203125" style="67" customWidth="1"/>
    <col min="1796" max="1796" width="10" style="67" customWidth="1"/>
    <col min="1797" max="2045" width="9.109375" style="67"/>
    <col min="2046" max="2046" width="3.109375" style="67" customWidth="1"/>
    <col min="2047" max="2047" width="32.44140625" style="67" customWidth="1"/>
    <col min="2048" max="2048" width="16.88671875" style="67" customWidth="1"/>
    <col min="2049" max="2049" width="9.33203125" style="67" customWidth="1"/>
    <col min="2050" max="2050" width="12" style="67" customWidth="1"/>
    <col min="2051" max="2051" width="9.33203125" style="67" customWidth="1"/>
    <col min="2052" max="2052" width="10" style="67" customWidth="1"/>
    <col min="2053" max="2301" width="9.109375" style="67"/>
    <col min="2302" max="2302" width="3.109375" style="67" customWidth="1"/>
    <col min="2303" max="2303" width="32.44140625" style="67" customWidth="1"/>
    <col min="2304" max="2304" width="16.88671875" style="67" customWidth="1"/>
    <col min="2305" max="2305" width="9.33203125" style="67" customWidth="1"/>
    <col min="2306" max="2306" width="12" style="67" customWidth="1"/>
    <col min="2307" max="2307" width="9.33203125" style="67" customWidth="1"/>
    <col min="2308" max="2308" width="10" style="67" customWidth="1"/>
    <col min="2309" max="2557" width="9.109375" style="67"/>
    <col min="2558" max="2558" width="3.109375" style="67" customWidth="1"/>
    <col min="2559" max="2559" width="32.44140625" style="67" customWidth="1"/>
    <col min="2560" max="2560" width="16.88671875" style="67" customWidth="1"/>
    <col min="2561" max="2561" width="9.33203125" style="67" customWidth="1"/>
    <col min="2562" max="2562" width="12" style="67" customWidth="1"/>
    <col min="2563" max="2563" width="9.33203125" style="67" customWidth="1"/>
    <col min="2564" max="2564" width="10" style="67" customWidth="1"/>
    <col min="2565" max="2813" width="9.109375" style="67"/>
    <col min="2814" max="2814" width="3.109375" style="67" customWidth="1"/>
    <col min="2815" max="2815" width="32.44140625" style="67" customWidth="1"/>
    <col min="2816" max="2816" width="16.88671875" style="67" customWidth="1"/>
    <col min="2817" max="2817" width="9.33203125" style="67" customWidth="1"/>
    <col min="2818" max="2818" width="12" style="67" customWidth="1"/>
    <col min="2819" max="2819" width="9.33203125" style="67" customWidth="1"/>
    <col min="2820" max="2820" width="10" style="67" customWidth="1"/>
    <col min="2821" max="3069" width="9.109375" style="67"/>
    <col min="3070" max="3070" width="3.109375" style="67" customWidth="1"/>
    <col min="3071" max="3071" width="32.44140625" style="67" customWidth="1"/>
    <col min="3072" max="3072" width="16.88671875" style="67" customWidth="1"/>
    <col min="3073" max="3073" width="9.33203125" style="67" customWidth="1"/>
    <col min="3074" max="3074" width="12" style="67" customWidth="1"/>
    <col min="3075" max="3075" width="9.33203125" style="67" customWidth="1"/>
    <col min="3076" max="3076" width="10" style="67" customWidth="1"/>
    <col min="3077" max="3325" width="9.109375" style="67"/>
    <col min="3326" max="3326" width="3.109375" style="67" customWidth="1"/>
    <col min="3327" max="3327" width="32.44140625" style="67" customWidth="1"/>
    <col min="3328" max="3328" width="16.88671875" style="67" customWidth="1"/>
    <col min="3329" max="3329" width="9.33203125" style="67" customWidth="1"/>
    <col min="3330" max="3330" width="12" style="67" customWidth="1"/>
    <col min="3331" max="3331" width="9.33203125" style="67" customWidth="1"/>
    <col min="3332" max="3332" width="10" style="67" customWidth="1"/>
    <col min="3333" max="3581" width="9.109375" style="67"/>
    <col min="3582" max="3582" width="3.109375" style="67" customWidth="1"/>
    <col min="3583" max="3583" width="32.44140625" style="67" customWidth="1"/>
    <col min="3584" max="3584" width="16.88671875" style="67" customWidth="1"/>
    <col min="3585" max="3585" width="9.33203125" style="67" customWidth="1"/>
    <col min="3586" max="3586" width="12" style="67" customWidth="1"/>
    <col min="3587" max="3587" width="9.33203125" style="67" customWidth="1"/>
    <col min="3588" max="3588" width="10" style="67" customWidth="1"/>
    <col min="3589" max="3837" width="9.109375" style="67"/>
    <col min="3838" max="3838" width="3.109375" style="67" customWidth="1"/>
    <col min="3839" max="3839" width="32.44140625" style="67" customWidth="1"/>
    <col min="3840" max="3840" width="16.88671875" style="67" customWidth="1"/>
    <col min="3841" max="3841" width="9.33203125" style="67" customWidth="1"/>
    <col min="3842" max="3842" width="12" style="67" customWidth="1"/>
    <col min="3843" max="3843" width="9.33203125" style="67" customWidth="1"/>
    <col min="3844" max="3844" width="10" style="67" customWidth="1"/>
    <col min="3845" max="4093" width="9.109375" style="67"/>
    <col min="4094" max="4094" width="3.109375" style="67" customWidth="1"/>
    <col min="4095" max="4095" width="32.44140625" style="67" customWidth="1"/>
    <col min="4096" max="4096" width="16.88671875" style="67" customWidth="1"/>
    <col min="4097" max="4097" width="9.33203125" style="67" customWidth="1"/>
    <col min="4098" max="4098" width="12" style="67" customWidth="1"/>
    <col min="4099" max="4099" width="9.33203125" style="67" customWidth="1"/>
    <col min="4100" max="4100" width="10" style="67" customWidth="1"/>
    <col min="4101" max="4349" width="9.109375" style="67"/>
    <col min="4350" max="4350" width="3.109375" style="67" customWidth="1"/>
    <col min="4351" max="4351" width="32.44140625" style="67" customWidth="1"/>
    <col min="4352" max="4352" width="16.88671875" style="67" customWidth="1"/>
    <col min="4353" max="4353" width="9.33203125" style="67" customWidth="1"/>
    <col min="4354" max="4354" width="12" style="67" customWidth="1"/>
    <col min="4355" max="4355" width="9.33203125" style="67" customWidth="1"/>
    <col min="4356" max="4356" width="10" style="67" customWidth="1"/>
    <col min="4357" max="4605" width="9.109375" style="67"/>
    <col min="4606" max="4606" width="3.109375" style="67" customWidth="1"/>
    <col min="4607" max="4607" width="32.44140625" style="67" customWidth="1"/>
    <col min="4608" max="4608" width="16.88671875" style="67" customWidth="1"/>
    <col min="4609" max="4609" width="9.33203125" style="67" customWidth="1"/>
    <col min="4610" max="4610" width="12" style="67" customWidth="1"/>
    <col min="4611" max="4611" width="9.33203125" style="67" customWidth="1"/>
    <col min="4612" max="4612" width="10" style="67" customWidth="1"/>
    <col min="4613" max="4861" width="9.109375" style="67"/>
    <col min="4862" max="4862" width="3.109375" style="67" customWidth="1"/>
    <col min="4863" max="4863" width="32.44140625" style="67" customWidth="1"/>
    <col min="4864" max="4864" width="16.88671875" style="67" customWidth="1"/>
    <col min="4865" max="4865" width="9.33203125" style="67" customWidth="1"/>
    <col min="4866" max="4866" width="12" style="67" customWidth="1"/>
    <col min="4867" max="4867" width="9.33203125" style="67" customWidth="1"/>
    <col min="4868" max="4868" width="10" style="67" customWidth="1"/>
    <col min="4869" max="5117" width="9.109375" style="67"/>
    <col min="5118" max="5118" width="3.109375" style="67" customWidth="1"/>
    <col min="5119" max="5119" width="32.44140625" style="67" customWidth="1"/>
    <col min="5120" max="5120" width="16.88671875" style="67" customWidth="1"/>
    <col min="5121" max="5121" width="9.33203125" style="67" customWidth="1"/>
    <col min="5122" max="5122" width="12" style="67" customWidth="1"/>
    <col min="5123" max="5123" width="9.33203125" style="67" customWidth="1"/>
    <col min="5124" max="5124" width="10" style="67" customWidth="1"/>
    <col min="5125" max="5373" width="9.109375" style="67"/>
    <col min="5374" max="5374" width="3.109375" style="67" customWidth="1"/>
    <col min="5375" max="5375" width="32.44140625" style="67" customWidth="1"/>
    <col min="5376" max="5376" width="16.88671875" style="67" customWidth="1"/>
    <col min="5377" max="5377" width="9.33203125" style="67" customWidth="1"/>
    <col min="5378" max="5378" width="12" style="67" customWidth="1"/>
    <col min="5379" max="5379" width="9.33203125" style="67" customWidth="1"/>
    <col min="5380" max="5380" width="10" style="67" customWidth="1"/>
    <col min="5381" max="5629" width="9.109375" style="67"/>
    <col min="5630" max="5630" width="3.109375" style="67" customWidth="1"/>
    <col min="5631" max="5631" width="32.44140625" style="67" customWidth="1"/>
    <col min="5632" max="5632" width="16.88671875" style="67" customWidth="1"/>
    <col min="5633" max="5633" width="9.33203125" style="67" customWidth="1"/>
    <col min="5634" max="5634" width="12" style="67" customWidth="1"/>
    <col min="5635" max="5635" width="9.33203125" style="67" customWidth="1"/>
    <col min="5636" max="5636" width="10" style="67" customWidth="1"/>
    <col min="5637" max="5885" width="9.109375" style="67"/>
    <col min="5886" max="5886" width="3.109375" style="67" customWidth="1"/>
    <col min="5887" max="5887" width="32.44140625" style="67" customWidth="1"/>
    <col min="5888" max="5888" width="16.88671875" style="67" customWidth="1"/>
    <col min="5889" max="5889" width="9.33203125" style="67" customWidth="1"/>
    <col min="5890" max="5890" width="12" style="67" customWidth="1"/>
    <col min="5891" max="5891" width="9.33203125" style="67" customWidth="1"/>
    <col min="5892" max="5892" width="10" style="67" customWidth="1"/>
    <col min="5893" max="6141" width="9.109375" style="67"/>
    <col min="6142" max="6142" width="3.109375" style="67" customWidth="1"/>
    <col min="6143" max="6143" width="32.44140625" style="67" customWidth="1"/>
    <col min="6144" max="6144" width="16.88671875" style="67" customWidth="1"/>
    <col min="6145" max="6145" width="9.33203125" style="67" customWidth="1"/>
    <col min="6146" max="6146" width="12" style="67" customWidth="1"/>
    <col min="6147" max="6147" width="9.33203125" style="67" customWidth="1"/>
    <col min="6148" max="6148" width="10" style="67" customWidth="1"/>
    <col min="6149" max="6397" width="9.109375" style="67"/>
    <col min="6398" max="6398" width="3.109375" style="67" customWidth="1"/>
    <col min="6399" max="6399" width="32.44140625" style="67" customWidth="1"/>
    <col min="6400" max="6400" width="16.88671875" style="67" customWidth="1"/>
    <col min="6401" max="6401" width="9.33203125" style="67" customWidth="1"/>
    <col min="6402" max="6402" width="12" style="67" customWidth="1"/>
    <col min="6403" max="6403" width="9.33203125" style="67" customWidth="1"/>
    <col min="6404" max="6404" width="10" style="67" customWidth="1"/>
    <col min="6405" max="6653" width="9.109375" style="67"/>
    <col min="6654" max="6654" width="3.109375" style="67" customWidth="1"/>
    <col min="6655" max="6655" width="32.44140625" style="67" customWidth="1"/>
    <col min="6656" max="6656" width="16.88671875" style="67" customWidth="1"/>
    <col min="6657" max="6657" width="9.33203125" style="67" customWidth="1"/>
    <col min="6658" max="6658" width="12" style="67" customWidth="1"/>
    <col min="6659" max="6659" width="9.33203125" style="67" customWidth="1"/>
    <col min="6660" max="6660" width="10" style="67" customWidth="1"/>
    <col min="6661" max="6909" width="9.109375" style="67"/>
    <col min="6910" max="6910" width="3.109375" style="67" customWidth="1"/>
    <col min="6911" max="6911" width="32.44140625" style="67" customWidth="1"/>
    <col min="6912" max="6912" width="16.88671875" style="67" customWidth="1"/>
    <col min="6913" max="6913" width="9.33203125" style="67" customWidth="1"/>
    <col min="6914" max="6914" width="12" style="67" customWidth="1"/>
    <col min="6915" max="6915" width="9.33203125" style="67" customWidth="1"/>
    <col min="6916" max="6916" width="10" style="67" customWidth="1"/>
    <col min="6917" max="7165" width="9.109375" style="67"/>
    <col min="7166" max="7166" width="3.109375" style="67" customWidth="1"/>
    <col min="7167" max="7167" width="32.44140625" style="67" customWidth="1"/>
    <col min="7168" max="7168" width="16.88671875" style="67" customWidth="1"/>
    <col min="7169" max="7169" width="9.33203125" style="67" customWidth="1"/>
    <col min="7170" max="7170" width="12" style="67" customWidth="1"/>
    <col min="7171" max="7171" width="9.33203125" style="67" customWidth="1"/>
    <col min="7172" max="7172" width="10" style="67" customWidth="1"/>
    <col min="7173" max="7421" width="9.109375" style="67"/>
    <col min="7422" max="7422" width="3.109375" style="67" customWidth="1"/>
    <col min="7423" max="7423" width="32.44140625" style="67" customWidth="1"/>
    <col min="7424" max="7424" width="16.88671875" style="67" customWidth="1"/>
    <col min="7425" max="7425" width="9.33203125" style="67" customWidth="1"/>
    <col min="7426" max="7426" width="12" style="67" customWidth="1"/>
    <col min="7427" max="7427" width="9.33203125" style="67" customWidth="1"/>
    <col min="7428" max="7428" width="10" style="67" customWidth="1"/>
    <col min="7429" max="7677" width="9.109375" style="67"/>
    <col min="7678" max="7678" width="3.109375" style="67" customWidth="1"/>
    <col min="7679" max="7679" width="32.44140625" style="67" customWidth="1"/>
    <col min="7680" max="7680" width="16.88671875" style="67" customWidth="1"/>
    <col min="7681" max="7681" width="9.33203125" style="67" customWidth="1"/>
    <col min="7682" max="7682" width="12" style="67" customWidth="1"/>
    <col min="7683" max="7683" width="9.33203125" style="67" customWidth="1"/>
    <col min="7684" max="7684" width="10" style="67" customWidth="1"/>
    <col min="7685" max="7933" width="9.109375" style="67"/>
    <col min="7934" max="7934" width="3.109375" style="67" customWidth="1"/>
    <col min="7935" max="7935" width="32.44140625" style="67" customWidth="1"/>
    <col min="7936" max="7936" width="16.88671875" style="67" customWidth="1"/>
    <col min="7937" max="7937" width="9.33203125" style="67" customWidth="1"/>
    <col min="7938" max="7938" width="12" style="67" customWidth="1"/>
    <col min="7939" max="7939" width="9.33203125" style="67" customWidth="1"/>
    <col min="7940" max="7940" width="10" style="67" customWidth="1"/>
    <col min="7941" max="8189" width="9.109375" style="67"/>
    <col min="8190" max="8190" width="3.109375" style="67" customWidth="1"/>
    <col min="8191" max="8191" width="32.44140625" style="67" customWidth="1"/>
    <col min="8192" max="8192" width="16.88671875" style="67" customWidth="1"/>
    <col min="8193" max="8193" width="9.33203125" style="67" customWidth="1"/>
    <col min="8194" max="8194" width="12" style="67" customWidth="1"/>
    <col min="8195" max="8195" width="9.33203125" style="67" customWidth="1"/>
    <col min="8196" max="8196" width="10" style="67" customWidth="1"/>
    <col min="8197" max="8445" width="9.109375" style="67"/>
    <col min="8446" max="8446" width="3.109375" style="67" customWidth="1"/>
    <col min="8447" max="8447" width="32.44140625" style="67" customWidth="1"/>
    <col min="8448" max="8448" width="16.88671875" style="67" customWidth="1"/>
    <col min="8449" max="8449" width="9.33203125" style="67" customWidth="1"/>
    <col min="8450" max="8450" width="12" style="67" customWidth="1"/>
    <col min="8451" max="8451" width="9.33203125" style="67" customWidth="1"/>
    <col min="8452" max="8452" width="10" style="67" customWidth="1"/>
    <col min="8453" max="8701" width="9.109375" style="67"/>
    <col min="8702" max="8702" width="3.109375" style="67" customWidth="1"/>
    <col min="8703" max="8703" width="32.44140625" style="67" customWidth="1"/>
    <col min="8704" max="8704" width="16.88671875" style="67" customWidth="1"/>
    <col min="8705" max="8705" width="9.33203125" style="67" customWidth="1"/>
    <col min="8706" max="8706" width="12" style="67" customWidth="1"/>
    <col min="8707" max="8707" width="9.33203125" style="67" customWidth="1"/>
    <col min="8708" max="8708" width="10" style="67" customWidth="1"/>
    <col min="8709" max="8957" width="9.109375" style="67"/>
    <col min="8958" max="8958" width="3.109375" style="67" customWidth="1"/>
    <col min="8959" max="8959" width="32.44140625" style="67" customWidth="1"/>
    <col min="8960" max="8960" width="16.88671875" style="67" customWidth="1"/>
    <col min="8961" max="8961" width="9.33203125" style="67" customWidth="1"/>
    <col min="8962" max="8962" width="12" style="67" customWidth="1"/>
    <col min="8963" max="8963" width="9.33203125" style="67" customWidth="1"/>
    <col min="8964" max="8964" width="10" style="67" customWidth="1"/>
    <col min="8965" max="9213" width="9.109375" style="67"/>
    <col min="9214" max="9214" width="3.109375" style="67" customWidth="1"/>
    <col min="9215" max="9215" width="32.44140625" style="67" customWidth="1"/>
    <col min="9216" max="9216" width="16.88671875" style="67" customWidth="1"/>
    <col min="9217" max="9217" width="9.33203125" style="67" customWidth="1"/>
    <col min="9218" max="9218" width="12" style="67" customWidth="1"/>
    <col min="9219" max="9219" width="9.33203125" style="67" customWidth="1"/>
    <col min="9220" max="9220" width="10" style="67" customWidth="1"/>
    <col min="9221" max="9469" width="9.109375" style="67"/>
    <col min="9470" max="9470" width="3.109375" style="67" customWidth="1"/>
    <col min="9471" max="9471" width="32.44140625" style="67" customWidth="1"/>
    <col min="9472" max="9472" width="16.88671875" style="67" customWidth="1"/>
    <col min="9473" max="9473" width="9.33203125" style="67" customWidth="1"/>
    <col min="9474" max="9474" width="12" style="67" customWidth="1"/>
    <col min="9475" max="9475" width="9.33203125" style="67" customWidth="1"/>
    <col min="9476" max="9476" width="10" style="67" customWidth="1"/>
    <col min="9477" max="9725" width="9.109375" style="67"/>
    <col min="9726" max="9726" width="3.109375" style="67" customWidth="1"/>
    <col min="9727" max="9727" width="32.44140625" style="67" customWidth="1"/>
    <col min="9728" max="9728" width="16.88671875" style="67" customWidth="1"/>
    <col min="9729" max="9729" width="9.33203125" style="67" customWidth="1"/>
    <col min="9730" max="9730" width="12" style="67" customWidth="1"/>
    <col min="9731" max="9731" width="9.33203125" style="67" customWidth="1"/>
    <col min="9732" max="9732" width="10" style="67" customWidth="1"/>
    <col min="9733" max="9981" width="9.109375" style="67"/>
    <col min="9982" max="9982" width="3.109375" style="67" customWidth="1"/>
    <col min="9983" max="9983" width="32.44140625" style="67" customWidth="1"/>
    <col min="9984" max="9984" width="16.88671875" style="67" customWidth="1"/>
    <col min="9985" max="9985" width="9.33203125" style="67" customWidth="1"/>
    <col min="9986" max="9986" width="12" style="67" customWidth="1"/>
    <col min="9987" max="9987" width="9.33203125" style="67" customWidth="1"/>
    <col min="9988" max="9988" width="10" style="67" customWidth="1"/>
    <col min="9989" max="10237" width="9.109375" style="67"/>
    <col min="10238" max="10238" width="3.109375" style="67" customWidth="1"/>
    <col min="10239" max="10239" width="32.44140625" style="67" customWidth="1"/>
    <col min="10240" max="10240" width="16.88671875" style="67" customWidth="1"/>
    <col min="10241" max="10241" width="9.33203125" style="67" customWidth="1"/>
    <col min="10242" max="10242" width="12" style="67" customWidth="1"/>
    <col min="10243" max="10243" width="9.33203125" style="67" customWidth="1"/>
    <col min="10244" max="10244" width="10" style="67" customWidth="1"/>
    <col min="10245" max="10493" width="9.109375" style="67"/>
    <col min="10494" max="10494" width="3.109375" style="67" customWidth="1"/>
    <col min="10495" max="10495" width="32.44140625" style="67" customWidth="1"/>
    <col min="10496" max="10496" width="16.88671875" style="67" customWidth="1"/>
    <col min="10497" max="10497" width="9.33203125" style="67" customWidth="1"/>
    <col min="10498" max="10498" width="12" style="67" customWidth="1"/>
    <col min="10499" max="10499" width="9.33203125" style="67" customWidth="1"/>
    <col min="10500" max="10500" width="10" style="67" customWidth="1"/>
    <col min="10501" max="10749" width="9.109375" style="67"/>
    <col min="10750" max="10750" width="3.109375" style="67" customWidth="1"/>
    <col min="10751" max="10751" width="32.44140625" style="67" customWidth="1"/>
    <col min="10752" max="10752" width="16.88671875" style="67" customWidth="1"/>
    <col min="10753" max="10753" width="9.33203125" style="67" customWidth="1"/>
    <col min="10754" max="10754" width="12" style="67" customWidth="1"/>
    <col min="10755" max="10755" width="9.33203125" style="67" customWidth="1"/>
    <col min="10756" max="10756" width="10" style="67" customWidth="1"/>
    <col min="10757" max="11005" width="9.109375" style="67"/>
    <col min="11006" max="11006" width="3.109375" style="67" customWidth="1"/>
    <col min="11007" max="11007" width="32.44140625" style="67" customWidth="1"/>
    <col min="11008" max="11008" width="16.88671875" style="67" customWidth="1"/>
    <col min="11009" max="11009" width="9.33203125" style="67" customWidth="1"/>
    <col min="11010" max="11010" width="12" style="67" customWidth="1"/>
    <col min="11011" max="11011" width="9.33203125" style="67" customWidth="1"/>
    <col min="11012" max="11012" width="10" style="67" customWidth="1"/>
    <col min="11013" max="11261" width="9.109375" style="67"/>
    <col min="11262" max="11262" width="3.109375" style="67" customWidth="1"/>
    <col min="11263" max="11263" width="32.44140625" style="67" customWidth="1"/>
    <col min="11264" max="11264" width="16.88671875" style="67" customWidth="1"/>
    <col min="11265" max="11265" width="9.33203125" style="67" customWidth="1"/>
    <col min="11266" max="11266" width="12" style="67" customWidth="1"/>
    <col min="11267" max="11267" width="9.33203125" style="67" customWidth="1"/>
    <col min="11268" max="11268" width="10" style="67" customWidth="1"/>
    <col min="11269" max="11517" width="9.109375" style="67"/>
    <col min="11518" max="11518" width="3.109375" style="67" customWidth="1"/>
    <col min="11519" max="11519" width="32.44140625" style="67" customWidth="1"/>
    <col min="11520" max="11520" width="16.88671875" style="67" customWidth="1"/>
    <col min="11521" max="11521" width="9.33203125" style="67" customWidth="1"/>
    <col min="11522" max="11522" width="12" style="67" customWidth="1"/>
    <col min="11523" max="11523" width="9.33203125" style="67" customWidth="1"/>
    <col min="11524" max="11524" width="10" style="67" customWidth="1"/>
    <col min="11525" max="11773" width="9.109375" style="67"/>
    <col min="11774" max="11774" width="3.109375" style="67" customWidth="1"/>
    <col min="11775" max="11775" width="32.44140625" style="67" customWidth="1"/>
    <col min="11776" max="11776" width="16.88671875" style="67" customWidth="1"/>
    <col min="11777" max="11777" width="9.33203125" style="67" customWidth="1"/>
    <col min="11778" max="11778" width="12" style="67" customWidth="1"/>
    <col min="11779" max="11779" width="9.33203125" style="67" customWidth="1"/>
    <col min="11780" max="11780" width="10" style="67" customWidth="1"/>
    <col min="11781" max="12029" width="9.109375" style="67"/>
    <col min="12030" max="12030" width="3.109375" style="67" customWidth="1"/>
    <col min="12031" max="12031" width="32.44140625" style="67" customWidth="1"/>
    <col min="12032" max="12032" width="16.88671875" style="67" customWidth="1"/>
    <col min="12033" max="12033" width="9.33203125" style="67" customWidth="1"/>
    <col min="12034" max="12034" width="12" style="67" customWidth="1"/>
    <col min="12035" max="12035" width="9.33203125" style="67" customWidth="1"/>
    <col min="12036" max="12036" width="10" style="67" customWidth="1"/>
    <col min="12037" max="12285" width="9.109375" style="67"/>
    <col min="12286" max="12286" width="3.109375" style="67" customWidth="1"/>
    <col min="12287" max="12287" width="32.44140625" style="67" customWidth="1"/>
    <col min="12288" max="12288" width="16.88671875" style="67" customWidth="1"/>
    <col min="12289" max="12289" width="9.33203125" style="67" customWidth="1"/>
    <col min="12290" max="12290" width="12" style="67" customWidth="1"/>
    <col min="12291" max="12291" width="9.33203125" style="67" customWidth="1"/>
    <col min="12292" max="12292" width="10" style="67" customWidth="1"/>
    <col min="12293" max="12541" width="9.109375" style="67"/>
    <col min="12542" max="12542" width="3.109375" style="67" customWidth="1"/>
    <col min="12543" max="12543" width="32.44140625" style="67" customWidth="1"/>
    <col min="12544" max="12544" width="16.88671875" style="67" customWidth="1"/>
    <col min="12545" max="12545" width="9.33203125" style="67" customWidth="1"/>
    <col min="12546" max="12546" width="12" style="67" customWidth="1"/>
    <col min="12547" max="12547" width="9.33203125" style="67" customWidth="1"/>
    <col min="12548" max="12548" width="10" style="67" customWidth="1"/>
    <col min="12549" max="12797" width="9.109375" style="67"/>
    <col min="12798" max="12798" width="3.109375" style="67" customWidth="1"/>
    <col min="12799" max="12799" width="32.44140625" style="67" customWidth="1"/>
    <col min="12800" max="12800" width="16.88671875" style="67" customWidth="1"/>
    <col min="12801" max="12801" width="9.33203125" style="67" customWidth="1"/>
    <col min="12802" max="12802" width="12" style="67" customWidth="1"/>
    <col min="12803" max="12803" width="9.33203125" style="67" customWidth="1"/>
    <col min="12804" max="12804" width="10" style="67" customWidth="1"/>
    <col min="12805" max="13053" width="9.109375" style="67"/>
    <col min="13054" max="13054" width="3.109375" style="67" customWidth="1"/>
    <col min="13055" max="13055" width="32.44140625" style="67" customWidth="1"/>
    <col min="13056" max="13056" width="16.88671875" style="67" customWidth="1"/>
    <col min="13057" max="13057" width="9.33203125" style="67" customWidth="1"/>
    <col min="13058" max="13058" width="12" style="67" customWidth="1"/>
    <col min="13059" max="13059" width="9.33203125" style="67" customWidth="1"/>
    <col min="13060" max="13060" width="10" style="67" customWidth="1"/>
    <col min="13061" max="13309" width="9.109375" style="67"/>
    <col min="13310" max="13310" width="3.109375" style="67" customWidth="1"/>
    <col min="13311" max="13311" width="32.44140625" style="67" customWidth="1"/>
    <col min="13312" max="13312" width="16.88671875" style="67" customWidth="1"/>
    <col min="13313" max="13313" width="9.33203125" style="67" customWidth="1"/>
    <col min="13314" max="13314" width="12" style="67" customWidth="1"/>
    <col min="13315" max="13315" width="9.33203125" style="67" customWidth="1"/>
    <col min="13316" max="13316" width="10" style="67" customWidth="1"/>
    <col min="13317" max="13565" width="9.109375" style="67"/>
    <col min="13566" max="13566" width="3.109375" style="67" customWidth="1"/>
    <col min="13567" max="13567" width="32.44140625" style="67" customWidth="1"/>
    <col min="13568" max="13568" width="16.88671875" style="67" customWidth="1"/>
    <col min="13569" max="13569" width="9.33203125" style="67" customWidth="1"/>
    <col min="13570" max="13570" width="12" style="67" customWidth="1"/>
    <col min="13571" max="13571" width="9.33203125" style="67" customWidth="1"/>
    <col min="13572" max="13572" width="10" style="67" customWidth="1"/>
    <col min="13573" max="13821" width="9.109375" style="67"/>
    <col min="13822" max="13822" width="3.109375" style="67" customWidth="1"/>
    <col min="13823" max="13823" width="32.44140625" style="67" customWidth="1"/>
    <col min="13824" max="13824" width="16.88671875" style="67" customWidth="1"/>
    <col min="13825" max="13825" width="9.33203125" style="67" customWidth="1"/>
    <col min="13826" max="13826" width="12" style="67" customWidth="1"/>
    <col min="13827" max="13827" width="9.33203125" style="67" customWidth="1"/>
    <col min="13828" max="13828" width="10" style="67" customWidth="1"/>
    <col min="13829" max="14077" width="9.109375" style="67"/>
    <col min="14078" max="14078" width="3.109375" style="67" customWidth="1"/>
    <col min="14079" max="14079" width="32.44140625" style="67" customWidth="1"/>
    <col min="14080" max="14080" width="16.88671875" style="67" customWidth="1"/>
    <col min="14081" max="14081" width="9.33203125" style="67" customWidth="1"/>
    <col min="14082" max="14082" width="12" style="67" customWidth="1"/>
    <col min="14083" max="14083" width="9.33203125" style="67" customWidth="1"/>
    <col min="14084" max="14084" width="10" style="67" customWidth="1"/>
    <col min="14085" max="14333" width="9.109375" style="67"/>
    <col min="14334" max="14334" width="3.109375" style="67" customWidth="1"/>
    <col min="14335" max="14335" width="32.44140625" style="67" customWidth="1"/>
    <col min="14336" max="14336" width="16.88671875" style="67" customWidth="1"/>
    <col min="14337" max="14337" width="9.33203125" style="67" customWidth="1"/>
    <col min="14338" max="14338" width="12" style="67" customWidth="1"/>
    <col min="14339" max="14339" width="9.33203125" style="67" customWidth="1"/>
    <col min="14340" max="14340" width="10" style="67" customWidth="1"/>
    <col min="14341" max="14589" width="9.109375" style="67"/>
    <col min="14590" max="14590" width="3.109375" style="67" customWidth="1"/>
    <col min="14591" max="14591" width="32.44140625" style="67" customWidth="1"/>
    <col min="14592" max="14592" width="16.88671875" style="67" customWidth="1"/>
    <col min="14593" max="14593" width="9.33203125" style="67" customWidth="1"/>
    <col min="14594" max="14594" width="12" style="67" customWidth="1"/>
    <col min="14595" max="14595" width="9.33203125" style="67" customWidth="1"/>
    <col min="14596" max="14596" width="10" style="67" customWidth="1"/>
    <col min="14597" max="14845" width="9.109375" style="67"/>
    <col min="14846" max="14846" width="3.109375" style="67" customWidth="1"/>
    <col min="14847" max="14847" width="32.44140625" style="67" customWidth="1"/>
    <col min="14848" max="14848" width="16.88671875" style="67" customWidth="1"/>
    <col min="14849" max="14849" width="9.33203125" style="67" customWidth="1"/>
    <col min="14850" max="14850" width="12" style="67" customWidth="1"/>
    <col min="14851" max="14851" width="9.33203125" style="67" customWidth="1"/>
    <col min="14852" max="14852" width="10" style="67" customWidth="1"/>
    <col min="14853" max="15101" width="9.109375" style="67"/>
    <col min="15102" max="15102" width="3.109375" style="67" customWidth="1"/>
    <col min="15103" max="15103" width="32.44140625" style="67" customWidth="1"/>
    <col min="15104" max="15104" width="16.88671875" style="67" customWidth="1"/>
    <col min="15105" max="15105" width="9.33203125" style="67" customWidth="1"/>
    <col min="15106" max="15106" width="12" style="67" customWidth="1"/>
    <col min="15107" max="15107" width="9.33203125" style="67" customWidth="1"/>
    <col min="15108" max="15108" width="10" style="67" customWidth="1"/>
    <col min="15109" max="15357" width="9.109375" style="67"/>
    <col min="15358" max="15358" width="3.109375" style="67" customWidth="1"/>
    <col min="15359" max="15359" width="32.44140625" style="67" customWidth="1"/>
    <col min="15360" max="15360" width="16.88671875" style="67" customWidth="1"/>
    <col min="15361" max="15361" width="9.33203125" style="67" customWidth="1"/>
    <col min="15362" max="15362" width="12" style="67" customWidth="1"/>
    <col min="15363" max="15363" width="9.33203125" style="67" customWidth="1"/>
    <col min="15364" max="15364" width="10" style="67" customWidth="1"/>
    <col min="15365" max="15613" width="9.109375" style="67"/>
    <col min="15614" max="15614" width="3.109375" style="67" customWidth="1"/>
    <col min="15615" max="15615" width="32.44140625" style="67" customWidth="1"/>
    <col min="15616" max="15616" width="16.88671875" style="67" customWidth="1"/>
    <col min="15617" max="15617" width="9.33203125" style="67" customWidth="1"/>
    <col min="15618" max="15618" width="12" style="67" customWidth="1"/>
    <col min="15619" max="15619" width="9.33203125" style="67" customWidth="1"/>
    <col min="15620" max="15620" width="10" style="67" customWidth="1"/>
    <col min="15621" max="15869" width="9.109375" style="67"/>
    <col min="15870" max="15870" width="3.109375" style="67" customWidth="1"/>
    <col min="15871" max="15871" width="32.44140625" style="67" customWidth="1"/>
    <col min="15872" max="15872" width="16.88671875" style="67" customWidth="1"/>
    <col min="15873" max="15873" width="9.33203125" style="67" customWidth="1"/>
    <col min="15874" max="15874" width="12" style="67" customWidth="1"/>
    <col min="15875" max="15875" width="9.33203125" style="67" customWidth="1"/>
    <col min="15876" max="15876" width="10" style="67" customWidth="1"/>
    <col min="15877" max="16125" width="9.109375" style="67"/>
    <col min="16126" max="16126" width="3.109375" style="67" customWidth="1"/>
    <col min="16127" max="16127" width="32.44140625" style="67" customWidth="1"/>
    <col min="16128" max="16128" width="16.88671875" style="67" customWidth="1"/>
    <col min="16129" max="16129" width="9.33203125" style="67" customWidth="1"/>
    <col min="16130" max="16130" width="12" style="67" customWidth="1"/>
    <col min="16131" max="16131" width="9.33203125" style="67" customWidth="1"/>
    <col min="16132" max="16132" width="10" style="67" customWidth="1"/>
    <col min="16133" max="16384" width="9.109375" style="67"/>
  </cols>
  <sheetData>
    <row r="1" spans="1:8">
      <c r="G1" s="91" t="s">
        <v>355</v>
      </c>
    </row>
    <row r="2" spans="1:8" ht="38.25" customHeight="1">
      <c r="A2" s="453" t="s">
        <v>698</v>
      </c>
      <c r="B2" s="453"/>
      <c r="C2" s="453"/>
      <c r="D2" s="453"/>
      <c r="E2" s="453"/>
      <c r="F2" s="453"/>
      <c r="G2" s="453"/>
    </row>
    <row r="3" spans="1:8" ht="26.25" customHeight="1">
      <c r="A3" s="498" t="s">
        <v>402</v>
      </c>
      <c r="B3" s="498"/>
      <c r="C3" s="498"/>
      <c r="D3" s="498"/>
      <c r="E3" s="498"/>
      <c r="F3" s="498"/>
      <c r="G3" s="498"/>
      <c r="H3" s="145"/>
    </row>
    <row r="4" spans="1:8">
      <c r="C4" s="82"/>
      <c r="D4" s="82"/>
    </row>
    <row r="5" spans="1:8">
      <c r="A5" s="502"/>
      <c r="B5" s="502"/>
      <c r="C5" s="179"/>
      <c r="D5" s="179"/>
      <c r="E5" s="82"/>
      <c r="F5" s="82"/>
    </row>
    <row r="6" spans="1:8" ht="23.25" customHeight="1">
      <c r="A6" s="497" t="s">
        <v>400</v>
      </c>
      <c r="B6" s="497" t="s">
        <v>399</v>
      </c>
      <c r="C6" s="497"/>
      <c r="D6" s="497" t="s">
        <v>290</v>
      </c>
      <c r="E6" s="497"/>
      <c r="F6" s="497" t="s">
        <v>397</v>
      </c>
      <c r="G6" s="497"/>
    </row>
    <row r="7" spans="1:8">
      <c r="A7" s="497"/>
      <c r="B7" s="317" t="s">
        <v>599</v>
      </c>
      <c r="C7" s="317" t="s">
        <v>600</v>
      </c>
      <c r="D7" s="317" t="s">
        <v>599</v>
      </c>
      <c r="E7" s="317" t="s">
        <v>600</v>
      </c>
      <c r="F7" s="317" t="s">
        <v>599</v>
      </c>
      <c r="G7" s="317" t="s">
        <v>600</v>
      </c>
    </row>
    <row r="8" spans="1:8">
      <c r="A8" s="216"/>
      <c r="B8" s="216"/>
      <c r="C8" s="216"/>
      <c r="D8" s="216"/>
      <c r="E8" s="216"/>
      <c r="F8" s="216"/>
      <c r="G8" s="216"/>
    </row>
    <row r="9" spans="1:8">
      <c r="A9" s="317"/>
      <c r="B9" s="317"/>
      <c r="C9" s="317"/>
      <c r="D9" s="317"/>
      <c r="E9" s="317"/>
      <c r="F9" s="317"/>
      <c r="G9" s="317"/>
    </row>
    <row r="10" spans="1:8">
      <c r="A10" s="317"/>
      <c r="B10" s="317"/>
      <c r="C10" s="317"/>
      <c r="D10" s="317"/>
      <c r="E10" s="317"/>
      <c r="F10" s="317"/>
      <c r="G10" s="317"/>
    </row>
    <row r="11" spans="1:8">
      <c r="A11" s="216"/>
      <c r="B11" s="216"/>
      <c r="C11" s="216"/>
      <c r="D11" s="216"/>
      <c r="E11" s="216"/>
      <c r="F11" s="216"/>
      <c r="G11" s="216"/>
    </row>
    <row r="12" spans="1:8">
      <c r="A12" s="252"/>
      <c r="B12" s="235"/>
      <c r="C12" s="96"/>
      <c r="D12" s="96"/>
      <c r="E12" s="252"/>
      <c r="F12" s="96"/>
      <c r="G12" s="96"/>
    </row>
    <row r="13" spans="1:8">
      <c r="A13" s="252"/>
      <c r="B13" s="96"/>
      <c r="C13" s="96"/>
      <c r="D13" s="96"/>
      <c r="E13" s="252"/>
      <c r="F13" s="96"/>
      <c r="G13" s="96"/>
    </row>
    <row r="14" spans="1:8">
      <c r="A14" s="96" t="s">
        <v>401</v>
      </c>
      <c r="B14" s="96"/>
      <c r="C14" s="96"/>
      <c r="D14" s="96"/>
      <c r="E14" s="108"/>
      <c r="F14" s="96"/>
      <c r="G14" s="96"/>
    </row>
    <row r="16" spans="1:8" ht="75.75" customHeight="1">
      <c r="A16" s="503" t="s">
        <v>601</v>
      </c>
      <c r="B16" s="312" t="s">
        <v>578</v>
      </c>
      <c r="C16" s="312" t="s">
        <v>579</v>
      </c>
      <c r="D16" s="312" t="s">
        <v>580</v>
      </c>
      <c r="E16" s="312" t="s">
        <v>581</v>
      </c>
      <c r="F16" s="313" t="s">
        <v>582</v>
      </c>
      <c r="G16" s="312" t="s">
        <v>583</v>
      </c>
    </row>
    <row r="17" spans="1:7" ht="27.75" customHeight="1">
      <c r="A17" s="503"/>
      <c r="B17" s="80"/>
      <c r="C17" s="80"/>
      <c r="D17" s="80"/>
      <c r="E17" s="80"/>
      <c r="F17" s="218">
        <f>SUM(B17:E17)</f>
        <v>0</v>
      </c>
      <c r="G17" s="350">
        <f>G14-C17-D17-E17</f>
        <v>0</v>
      </c>
    </row>
    <row r="21" spans="1:7">
      <c r="A21" s="101" t="s">
        <v>180</v>
      </c>
    </row>
    <row r="23" spans="1:7">
      <c r="A23" s="67" t="s">
        <v>134</v>
      </c>
    </row>
    <row r="25" spans="1:7">
      <c r="A25" s="67" t="s">
        <v>135</v>
      </c>
    </row>
    <row r="27" spans="1:7" ht="12.75" customHeight="1">
      <c r="A27" s="499"/>
      <c r="B27" s="499"/>
      <c r="C27" s="499"/>
      <c r="D27" s="499"/>
      <c r="E27" s="167"/>
      <c r="F27" s="167"/>
      <c r="G27" s="167"/>
    </row>
  </sheetData>
  <mergeCells count="9">
    <mergeCell ref="A5:B5"/>
    <mergeCell ref="A6:A7"/>
    <mergeCell ref="A2:G2"/>
    <mergeCell ref="A3:G3"/>
    <mergeCell ref="A27:D27"/>
    <mergeCell ref="B6:C6"/>
    <mergeCell ref="D6:E6"/>
    <mergeCell ref="F6:G6"/>
    <mergeCell ref="A16:A17"/>
  </mergeCells>
  <printOptions horizontalCentered="1"/>
  <pageMargins left="0.70866141732283472" right="0" top="0" bottom="0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6"/>
  <sheetViews>
    <sheetView workbookViewId="0">
      <selection activeCell="A3" sqref="A3:G3"/>
    </sheetView>
  </sheetViews>
  <sheetFormatPr defaultRowHeight="13.2"/>
  <cols>
    <col min="1" max="1" width="3.109375" style="67" customWidth="1"/>
    <col min="2" max="2" width="26" style="67" customWidth="1"/>
    <col min="3" max="3" width="17.5546875" style="67" customWidth="1"/>
    <col min="4" max="4" width="16.88671875" style="67" customWidth="1"/>
    <col min="5" max="5" width="12.44140625" style="67" customWidth="1"/>
    <col min="6" max="6" width="14.44140625" style="67" customWidth="1"/>
    <col min="7" max="7" width="15.109375" style="67" customWidth="1"/>
    <col min="8" max="8" width="10" style="67" customWidth="1"/>
    <col min="9" max="257" width="9.109375" style="67"/>
    <col min="258" max="258" width="3.109375" style="67" customWidth="1"/>
    <col min="259" max="259" width="32.44140625" style="67" customWidth="1"/>
    <col min="260" max="260" width="16.88671875" style="67" customWidth="1"/>
    <col min="261" max="261" width="9.33203125" style="67" customWidth="1"/>
    <col min="262" max="262" width="12" style="67" customWidth="1"/>
    <col min="263" max="263" width="9.33203125" style="67" customWidth="1"/>
    <col min="264" max="264" width="10" style="67" customWidth="1"/>
    <col min="265" max="513" width="9.109375" style="67"/>
    <col min="514" max="514" width="3.109375" style="67" customWidth="1"/>
    <col min="515" max="515" width="32.44140625" style="67" customWidth="1"/>
    <col min="516" max="516" width="16.88671875" style="67" customWidth="1"/>
    <col min="517" max="517" width="9.33203125" style="67" customWidth="1"/>
    <col min="518" max="518" width="12" style="67" customWidth="1"/>
    <col min="519" max="519" width="9.33203125" style="67" customWidth="1"/>
    <col min="520" max="520" width="10" style="67" customWidth="1"/>
    <col min="521" max="769" width="9.109375" style="67"/>
    <col min="770" max="770" width="3.109375" style="67" customWidth="1"/>
    <col min="771" max="771" width="32.44140625" style="67" customWidth="1"/>
    <col min="772" max="772" width="16.88671875" style="67" customWidth="1"/>
    <col min="773" max="773" width="9.33203125" style="67" customWidth="1"/>
    <col min="774" max="774" width="12" style="67" customWidth="1"/>
    <col min="775" max="775" width="9.33203125" style="67" customWidth="1"/>
    <col min="776" max="776" width="10" style="67" customWidth="1"/>
    <col min="777" max="1025" width="9.109375" style="67"/>
    <col min="1026" max="1026" width="3.109375" style="67" customWidth="1"/>
    <col min="1027" max="1027" width="32.44140625" style="67" customWidth="1"/>
    <col min="1028" max="1028" width="16.88671875" style="67" customWidth="1"/>
    <col min="1029" max="1029" width="9.33203125" style="67" customWidth="1"/>
    <col min="1030" max="1030" width="12" style="67" customWidth="1"/>
    <col min="1031" max="1031" width="9.33203125" style="67" customWidth="1"/>
    <col min="1032" max="1032" width="10" style="67" customWidth="1"/>
    <col min="1033" max="1281" width="9.109375" style="67"/>
    <col min="1282" max="1282" width="3.109375" style="67" customWidth="1"/>
    <col min="1283" max="1283" width="32.44140625" style="67" customWidth="1"/>
    <col min="1284" max="1284" width="16.88671875" style="67" customWidth="1"/>
    <col min="1285" max="1285" width="9.33203125" style="67" customWidth="1"/>
    <col min="1286" max="1286" width="12" style="67" customWidth="1"/>
    <col min="1287" max="1287" width="9.33203125" style="67" customWidth="1"/>
    <col min="1288" max="1288" width="10" style="67" customWidth="1"/>
    <col min="1289" max="1537" width="9.109375" style="67"/>
    <col min="1538" max="1538" width="3.109375" style="67" customWidth="1"/>
    <col min="1539" max="1539" width="32.44140625" style="67" customWidth="1"/>
    <col min="1540" max="1540" width="16.88671875" style="67" customWidth="1"/>
    <col min="1541" max="1541" width="9.33203125" style="67" customWidth="1"/>
    <col min="1542" max="1542" width="12" style="67" customWidth="1"/>
    <col min="1543" max="1543" width="9.33203125" style="67" customWidth="1"/>
    <col min="1544" max="1544" width="10" style="67" customWidth="1"/>
    <col min="1545" max="1793" width="9.109375" style="67"/>
    <col min="1794" max="1794" width="3.109375" style="67" customWidth="1"/>
    <col min="1795" max="1795" width="32.44140625" style="67" customWidth="1"/>
    <col min="1796" max="1796" width="16.88671875" style="67" customWidth="1"/>
    <col min="1797" max="1797" width="9.33203125" style="67" customWidth="1"/>
    <col min="1798" max="1798" width="12" style="67" customWidth="1"/>
    <col min="1799" max="1799" width="9.33203125" style="67" customWidth="1"/>
    <col min="1800" max="1800" width="10" style="67" customWidth="1"/>
    <col min="1801" max="2049" width="9.109375" style="67"/>
    <col min="2050" max="2050" width="3.109375" style="67" customWidth="1"/>
    <col min="2051" max="2051" width="32.44140625" style="67" customWidth="1"/>
    <col min="2052" max="2052" width="16.88671875" style="67" customWidth="1"/>
    <col min="2053" max="2053" width="9.33203125" style="67" customWidth="1"/>
    <col min="2054" max="2054" width="12" style="67" customWidth="1"/>
    <col min="2055" max="2055" width="9.33203125" style="67" customWidth="1"/>
    <col min="2056" max="2056" width="10" style="67" customWidth="1"/>
    <col min="2057" max="2305" width="9.109375" style="67"/>
    <col min="2306" max="2306" width="3.109375" style="67" customWidth="1"/>
    <col min="2307" max="2307" width="32.44140625" style="67" customWidth="1"/>
    <col min="2308" max="2308" width="16.88671875" style="67" customWidth="1"/>
    <col min="2309" max="2309" width="9.33203125" style="67" customWidth="1"/>
    <col min="2310" max="2310" width="12" style="67" customWidth="1"/>
    <col min="2311" max="2311" width="9.33203125" style="67" customWidth="1"/>
    <col min="2312" max="2312" width="10" style="67" customWidth="1"/>
    <col min="2313" max="2561" width="9.109375" style="67"/>
    <col min="2562" max="2562" width="3.109375" style="67" customWidth="1"/>
    <col min="2563" max="2563" width="32.44140625" style="67" customWidth="1"/>
    <col min="2564" max="2564" width="16.88671875" style="67" customWidth="1"/>
    <col min="2565" max="2565" width="9.33203125" style="67" customWidth="1"/>
    <col min="2566" max="2566" width="12" style="67" customWidth="1"/>
    <col min="2567" max="2567" width="9.33203125" style="67" customWidth="1"/>
    <col min="2568" max="2568" width="10" style="67" customWidth="1"/>
    <col min="2569" max="2817" width="9.109375" style="67"/>
    <col min="2818" max="2818" width="3.109375" style="67" customWidth="1"/>
    <col min="2819" max="2819" width="32.44140625" style="67" customWidth="1"/>
    <col min="2820" max="2820" width="16.88671875" style="67" customWidth="1"/>
    <col min="2821" max="2821" width="9.33203125" style="67" customWidth="1"/>
    <col min="2822" max="2822" width="12" style="67" customWidth="1"/>
    <col min="2823" max="2823" width="9.33203125" style="67" customWidth="1"/>
    <col min="2824" max="2824" width="10" style="67" customWidth="1"/>
    <col min="2825" max="3073" width="9.109375" style="67"/>
    <col min="3074" max="3074" width="3.109375" style="67" customWidth="1"/>
    <col min="3075" max="3075" width="32.44140625" style="67" customWidth="1"/>
    <col min="3076" max="3076" width="16.88671875" style="67" customWidth="1"/>
    <col min="3077" max="3077" width="9.33203125" style="67" customWidth="1"/>
    <col min="3078" max="3078" width="12" style="67" customWidth="1"/>
    <col min="3079" max="3079" width="9.33203125" style="67" customWidth="1"/>
    <col min="3080" max="3080" width="10" style="67" customWidth="1"/>
    <col min="3081" max="3329" width="9.109375" style="67"/>
    <col min="3330" max="3330" width="3.109375" style="67" customWidth="1"/>
    <col min="3331" max="3331" width="32.44140625" style="67" customWidth="1"/>
    <col min="3332" max="3332" width="16.88671875" style="67" customWidth="1"/>
    <col min="3333" max="3333" width="9.33203125" style="67" customWidth="1"/>
    <col min="3334" max="3334" width="12" style="67" customWidth="1"/>
    <col min="3335" max="3335" width="9.33203125" style="67" customWidth="1"/>
    <col min="3336" max="3336" width="10" style="67" customWidth="1"/>
    <col min="3337" max="3585" width="9.109375" style="67"/>
    <col min="3586" max="3586" width="3.109375" style="67" customWidth="1"/>
    <col min="3587" max="3587" width="32.44140625" style="67" customWidth="1"/>
    <col min="3588" max="3588" width="16.88671875" style="67" customWidth="1"/>
    <col min="3589" max="3589" width="9.33203125" style="67" customWidth="1"/>
    <col min="3590" max="3590" width="12" style="67" customWidth="1"/>
    <col min="3591" max="3591" width="9.33203125" style="67" customWidth="1"/>
    <col min="3592" max="3592" width="10" style="67" customWidth="1"/>
    <col min="3593" max="3841" width="9.109375" style="67"/>
    <col min="3842" max="3842" width="3.109375" style="67" customWidth="1"/>
    <col min="3843" max="3843" width="32.44140625" style="67" customWidth="1"/>
    <col min="3844" max="3844" width="16.88671875" style="67" customWidth="1"/>
    <col min="3845" max="3845" width="9.33203125" style="67" customWidth="1"/>
    <col min="3846" max="3846" width="12" style="67" customWidth="1"/>
    <col min="3847" max="3847" width="9.33203125" style="67" customWidth="1"/>
    <col min="3848" max="3848" width="10" style="67" customWidth="1"/>
    <col min="3849" max="4097" width="9.109375" style="67"/>
    <col min="4098" max="4098" width="3.109375" style="67" customWidth="1"/>
    <col min="4099" max="4099" width="32.44140625" style="67" customWidth="1"/>
    <col min="4100" max="4100" width="16.88671875" style="67" customWidth="1"/>
    <col min="4101" max="4101" width="9.33203125" style="67" customWidth="1"/>
    <col min="4102" max="4102" width="12" style="67" customWidth="1"/>
    <col min="4103" max="4103" width="9.33203125" style="67" customWidth="1"/>
    <col min="4104" max="4104" width="10" style="67" customWidth="1"/>
    <col min="4105" max="4353" width="9.109375" style="67"/>
    <col min="4354" max="4354" width="3.109375" style="67" customWidth="1"/>
    <col min="4355" max="4355" width="32.44140625" style="67" customWidth="1"/>
    <col min="4356" max="4356" width="16.88671875" style="67" customWidth="1"/>
    <col min="4357" max="4357" width="9.33203125" style="67" customWidth="1"/>
    <col min="4358" max="4358" width="12" style="67" customWidth="1"/>
    <col min="4359" max="4359" width="9.33203125" style="67" customWidth="1"/>
    <col min="4360" max="4360" width="10" style="67" customWidth="1"/>
    <col min="4361" max="4609" width="9.109375" style="67"/>
    <col min="4610" max="4610" width="3.109375" style="67" customWidth="1"/>
    <col min="4611" max="4611" width="32.44140625" style="67" customWidth="1"/>
    <col min="4612" max="4612" width="16.88671875" style="67" customWidth="1"/>
    <col min="4613" max="4613" width="9.33203125" style="67" customWidth="1"/>
    <col min="4614" max="4614" width="12" style="67" customWidth="1"/>
    <col min="4615" max="4615" width="9.33203125" style="67" customWidth="1"/>
    <col min="4616" max="4616" width="10" style="67" customWidth="1"/>
    <col min="4617" max="4865" width="9.109375" style="67"/>
    <col min="4866" max="4866" width="3.109375" style="67" customWidth="1"/>
    <col min="4867" max="4867" width="32.44140625" style="67" customWidth="1"/>
    <col min="4868" max="4868" width="16.88671875" style="67" customWidth="1"/>
    <col min="4869" max="4869" width="9.33203125" style="67" customWidth="1"/>
    <col min="4870" max="4870" width="12" style="67" customWidth="1"/>
    <col min="4871" max="4871" width="9.33203125" style="67" customWidth="1"/>
    <col min="4872" max="4872" width="10" style="67" customWidth="1"/>
    <col min="4873" max="5121" width="9.109375" style="67"/>
    <col min="5122" max="5122" width="3.109375" style="67" customWidth="1"/>
    <col min="5123" max="5123" width="32.44140625" style="67" customWidth="1"/>
    <col min="5124" max="5124" width="16.88671875" style="67" customWidth="1"/>
    <col min="5125" max="5125" width="9.33203125" style="67" customWidth="1"/>
    <col min="5126" max="5126" width="12" style="67" customWidth="1"/>
    <col min="5127" max="5127" width="9.33203125" style="67" customWidth="1"/>
    <col min="5128" max="5128" width="10" style="67" customWidth="1"/>
    <col min="5129" max="5377" width="9.109375" style="67"/>
    <col min="5378" max="5378" width="3.109375" style="67" customWidth="1"/>
    <col min="5379" max="5379" width="32.44140625" style="67" customWidth="1"/>
    <col min="5380" max="5380" width="16.88671875" style="67" customWidth="1"/>
    <col min="5381" max="5381" width="9.33203125" style="67" customWidth="1"/>
    <col min="5382" max="5382" width="12" style="67" customWidth="1"/>
    <col min="5383" max="5383" width="9.33203125" style="67" customWidth="1"/>
    <col min="5384" max="5384" width="10" style="67" customWidth="1"/>
    <col min="5385" max="5633" width="9.109375" style="67"/>
    <col min="5634" max="5634" width="3.109375" style="67" customWidth="1"/>
    <col min="5635" max="5635" width="32.44140625" style="67" customWidth="1"/>
    <col min="5636" max="5636" width="16.88671875" style="67" customWidth="1"/>
    <col min="5637" max="5637" width="9.33203125" style="67" customWidth="1"/>
    <col min="5638" max="5638" width="12" style="67" customWidth="1"/>
    <col min="5639" max="5639" width="9.33203125" style="67" customWidth="1"/>
    <col min="5640" max="5640" width="10" style="67" customWidth="1"/>
    <col min="5641" max="5889" width="9.109375" style="67"/>
    <col min="5890" max="5890" width="3.109375" style="67" customWidth="1"/>
    <col min="5891" max="5891" width="32.44140625" style="67" customWidth="1"/>
    <col min="5892" max="5892" width="16.88671875" style="67" customWidth="1"/>
    <col min="5893" max="5893" width="9.33203125" style="67" customWidth="1"/>
    <col min="5894" max="5894" width="12" style="67" customWidth="1"/>
    <col min="5895" max="5895" width="9.33203125" style="67" customWidth="1"/>
    <col min="5896" max="5896" width="10" style="67" customWidth="1"/>
    <col min="5897" max="6145" width="9.109375" style="67"/>
    <col min="6146" max="6146" width="3.109375" style="67" customWidth="1"/>
    <col min="6147" max="6147" width="32.44140625" style="67" customWidth="1"/>
    <col min="6148" max="6148" width="16.88671875" style="67" customWidth="1"/>
    <col min="6149" max="6149" width="9.33203125" style="67" customWidth="1"/>
    <col min="6150" max="6150" width="12" style="67" customWidth="1"/>
    <col min="6151" max="6151" width="9.33203125" style="67" customWidth="1"/>
    <col min="6152" max="6152" width="10" style="67" customWidth="1"/>
    <col min="6153" max="6401" width="9.109375" style="67"/>
    <col min="6402" max="6402" width="3.109375" style="67" customWidth="1"/>
    <col min="6403" max="6403" width="32.44140625" style="67" customWidth="1"/>
    <col min="6404" max="6404" width="16.88671875" style="67" customWidth="1"/>
    <col min="6405" max="6405" width="9.33203125" style="67" customWidth="1"/>
    <col min="6406" max="6406" width="12" style="67" customWidth="1"/>
    <col min="6407" max="6407" width="9.33203125" style="67" customWidth="1"/>
    <col min="6408" max="6408" width="10" style="67" customWidth="1"/>
    <col min="6409" max="6657" width="9.109375" style="67"/>
    <col min="6658" max="6658" width="3.109375" style="67" customWidth="1"/>
    <col min="6659" max="6659" width="32.44140625" style="67" customWidth="1"/>
    <col min="6660" max="6660" width="16.88671875" style="67" customWidth="1"/>
    <col min="6661" max="6661" width="9.33203125" style="67" customWidth="1"/>
    <col min="6662" max="6662" width="12" style="67" customWidth="1"/>
    <col min="6663" max="6663" width="9.33203125" style="67" customWidth="1"/>
    <col min="6664" max="6664" width="10" style="67" customWidth="1"/>
    <col min="6665" max="6913" width="9.109375" style="67"/>
    <col min="6914" max="6914" width="3.109375" style="67" customWidth="1"/>
    <col min="6915" max="6915" width="32.44140625" style="67" customWidth="1"/>
    <col min="6916" max="6916" width="16.88671875" style="67" customWidth="1"/>
    <col min="6917" max="6917" width="9.33203125" style="67" customWidth="1"/>
    <col min="6918" max="6918" width="12" style="67" customWidth="1"/>
    <col min="6919" max="6919" width="9.33203125" style="67" customWidth="1"/>
    <col min="6920" max="6920" width="10" style="67" customWidth="1"/>
    <col min="6921" max="7169" width="9.109375" style="67"/>
    <col min="7170" max="7170" width="3.109375" style="67" customWidth="1"/>
    <col min="7171" max="7171" width="32.44140625" style="67" customWidth="1"/>
    <col min="7172" max="7172" width="16.88671875" style="67" customWidth="1"/>
    <col min="7173" max="7173" width="9.33203125" style="67" customWidth="1"/>
    <col min="7174" max="7174" width="12" style="67" customWidth="1"/>
    <col min="7175" max="7175" width="9.33203125" style="67" customWidth="1"/>
    <col min="7176" max="7176" width="10" style="67" customWidth="1"/>
    <col min="7177" max="7425" width="9.109375" style="67"/>
    <col min="7426" max="7426" width="3.109375" style="67" customWidth="1"/>
    <col min="7427" max="7427" width="32.44140625" style="67" customWidth="1"/>
    <col min="7428" max="7428" width="16.88671875" style="67" customWidth="1"/>
    <col min="7429" max="7429" width="9.33203125" style="67" customWidth="1"/>
    <col min="7430" max="7430" width="12" style="67" customWidth="1"/>
    <col min="7431" max="7431" width="9.33203125" style="67" customWidth="1"/>
    <col min="7432" max="7432" width="10" style="67" customWidth="1"/>
    <col min="7433" max="7681" width="9.109375" style="67"/>
    <col min="7682" max="7682" width="3.109375" style="67" customWidth="1"/>
    <col min="7683" max="7683" width="32.44140625" style="67" customWidth="1"/>
    <col min="7684" max="7684" width="16.88671875" style="67" customWidth="1"/>
    <col min="7685" max="7685" width="9.33203125" style="67" customWidth="1"/>
    <col min="7686" max="7686" width="12" style="67" customWidth="1"/>
    <col min="7687" max="7687" width="9.33203125" style="67" customWidth="1"/>
    <col min="7688" max="7688" width="10" style="67" customWidth="1"/>
    <col min="7689" max="7937" width="9.109375" style="67"/>
    <col min="7938" max="7938" width="3.109375" style="67" customWidth="1"/>
    <col min="7939" max="7939" width="32.44140625" style="67" customWidth="1"/>
    <col min="7940" max="7940" width="16.88671875" style="67" customWidth="1"/>
    <col min="7941" max="7941" width="9.33203125" style="67" customWidth="1"/>
    <col min="7942" max="7942" width="12" style="67" customWidth="1"/>
    <col min="7943" max="7943" width="9.33203125" style="67" customWidth="1"/>
    <col min="7944" max="7944" width="10" style="67" customWidth="1"/>
    <col min="7945" max="8193" width="9.109375" style="67"/>
    <col min="8194" max="8194" width="3.109375" style="67" customWidth="1"/>
    <col min="8195" max="8195" width="32.44140625" style="67" customWidth="1"/>
    <col min="8196" max="8196" width="16.88671875" style="67" customWidth="1"/>
    <col min="8197" max="8197" width="9.33203125" style="67" customWidth="1"/>
    <col min="8198" max="8198" width="12" style="67" customWidth="1"/>
    <col min="8199" max="8199" width="9.33203125" style="67" customWidth="1"/>
    <col min="8200" max="8200" width="10" style="67" customWidth="1"/>
    <col min="8201" max="8449" width="9.109375" style="67"/>
    <col min="8450" max="8450" width="3.109375" style="67" customWidth="1"/>
    <col min="8451" max="8451" width="32.44140625" style="67" customWidth="1"/>
    <col min="8452" max="8452" width="16.88671875" style="67" customWidth="1"/>
    <col min="8453" max="8453" width="9.33203125" style="67" customWidth="1"/>
    <col min="8454" max="8454" width="12" style="67" customWidth="1"/>
    <col min="8455" max="8455" width="9.33203125" style="67" customWidth="1"/>
    <col min="8456" max="8456" width="10" style="67" customWidth="1"/>
    <col min="8457" max="8705" width="9.109375" style="67"/>
    <col min="8706" max="8706" width="3.109375" style="67" customWidth="1"/>
    <col min="8707" max="8707" width="32.44140625" style="67" customWidth="1"/>
    <col min="8708" max="8708" width="16.88671875" style="67" customWidth="1"/>
    <col min="8709" max="8709" width="9.33203125" style="67" customWidth="1"/>
    <col min="8710" max="8710" width="12" style="67" customWidth="1"/>
    <col min="8711" max="8711" width="9.33203125" style="67" customWidth="1"/>
    <col min="8712" max="8712" width="10" style="67" customWidth="1"/>
    <col min="8713" max="8961" width="9.109375" style="67"/>
    <col min="8962" max="8962" width="3.109375" style="67" customWidth="1"/>
    <col min="8963" max="8963" width="32.44140625" style="67" customWidth="1"/>
    <col min="8964" max="8964" width="16.88671875" style="67" customWidth="1"/>
    <col min="8965" max="8965" width="9.33203125" style="67" customWidth="1"/>
    <col min="8966" max="8966" width="12" style="67" customWidth="1"/>
    <col min="8967" max="8967" width="9.33203125" style="67" customWidth="1"/>
    <col min="8968" max="8968" width="10" style="67" customWidth="1"/>
    <col min="8969" max="9217" width="9.109375" style="67"/>
    <col min="9218" max="9218" width="3.109375" style="67" customWidth="1"/>
    <col min="9219" max="9219" width="32.44140625" style="67" customWidth="1"/>
    <col min="9220" max="9220" width="16.88671875" style="67" customWidth="1"/>
    <col min="9221" max="9221" width="9.33203125" style="67" customWidth="1"/>
    <col min="9222" max="9222" width="12" style="67" customWidth="1"/>
    <col min="9223" max="9223" width="9.33203125" style="67" customWidth="1"/>
    <col min="9224" max="9224" width="10" style="67" customWidth="1"/>
    <col min="9225" max="9473" width="9.109375" style="67"/>
    <col min="9474" max="9474" width="3.109375" style="67" customWidth="1"/>
    <col min="9475" max="9475" width="32.44140625" style="67" customWidth="1"/>
    <col min="9476" max="9476" width="16.88671875" style="67" customWidth="1"/>
    <col min="9477" max="9477" width="9.33203125" style="67" customWidth="1"/>
    <col min="9478" max="9478" width="12" style="67" customWidth="1"/>
    <col min="9479" max="9479" width="9.33203125" style="67" customWidth="1"/>
    <col min="9480" max="9480" width="10" style="67" customWidth="1"/>
    <col min="9481" max="9729" width="9.109375" style="67"/>
    <col min="9730" max="9730" width="3.109375" style="67" customWidth="1"/>
    <col min="9731" max="9731" width="32.44140625" style="67" customWidth="1"/>
    <col min="9732" max="9732" width="16.88671875" style="67" customWidth="1"/>
    <col min="9733" max="9733" width="9.33203125" style="67" customWidth="1"/>
    <col min="9734" max="9734" width="12" style="67" customWidth="1"/>
    <col min="9735" max="9735" width="9.33203125" style="67" customWidth="1"/>
    <col min="9736" max="9736" width="10" style="67" customWidth="1"/>
    <col min="9737" max="9985" width="9.109375" style="67"/>
    <col min="9986" max="9986" width="3.109375" style="67" customWidth="1"/>
    <col min="9987" max="9987" width="32.44140625" style="67" customWidth="1"/>
    <col min="9988" max="9988" width="16.88671875" style="67" customWidth="1"/>
    <col min="9989" max="9989" width="9.33203125" style="67" customWidth="1"/>
    <col min="9990" max="9990" width="12" style="67" customWidth="1"/>
    <col min="9991" max="9991" width="9.33203125" style="67" customWidth="1"/>
    <col min="9992" max="9992" width="10" style="67" customWidth="1"/>
    <col min="9993" max="10241" width="9.109375" style="67"/>
    <col min="10242" max="10242" width="3.109375" style="67" customWidth="1"/>
    <col min="10243" max="10243" width="32.44140625" style="67" customWidth="1"/>
    <col min="10244" max="10244" width="16.88671875" style="67" customWidth="1"/>
    <col min="10245" max="10245" width="9.33203125" style="67" customWidth="1"/>
    <col min="10246" max="10246" width="12" style="67" customWidth="1"/>
    <col min="10247" max="10247" width="9.33203125" style="67" customWidth="1"/>
    <col min="10248" max="10248" width="10" style="67" customWidth="1"/>
    <col min="10249" max="10497" width="9.109375" style="67"/>
    <col min="10498" max="10498" width="3.109375" style="67" customWidth="1"/>
    <col min="10499" max="10499" width="32.44140625" style="67" customWidth="1"/>
    <col min="10500" max="10500" width="16.88671875" style="67" customWidth="1"/>
    <col min="10501" max="10501" width="9.33203125" style="67" customWidth="1"/>
    <col min="10502" max="10502" width="12" style="67" customWidth="1"/>
    <col min="10503" max="10503" width="9.33203125" style="67" customWidth="1"/>
    <col min="10504" max="10504" width="10" style="67" customWidth="1"/>
    <col min="10505" max="10753" width="9.109375" style="67"/>
    <col min="10754" max="10754" width="3.109375" style="67" customWidth="1"/>
    <col min="10755" max="10755" width="32.44140625" style="67" customWidth="1"/>
    <col min="10756" max="10756" width="16.88671875" style="67" customWidth="1"/>
    <col min="10757" max="10757" width="9.33203125" style="67" customWidth="1"/>
    <col min="10758" max="10758" width="12" style="67" customWidth="1"/>
    <col min="10759" max="10759" width="9.33203125" style="67" customWidth="1"/>
    <col min="10760" max="10760" width="10" style="67" customWidth="1"/>
    <col min="10761" max="11009" width="9.109375" style="67"/>
    <col min="11010" max="11010" width="3.109375" style="67" customWidth="1"/>
    <col min="11011" max="11011" width="32.44140625" style="67" customWidth="1"/>
    <col min="11012" max="11012" width="16.88671875" style="67" customWidth="1"/>
    <col min="11013" max="11013" width="9.33203125" style="67" customWidth="1"/>
    <col min="11014" max="11014" width="12" style="67" customWidth="1"/>
    <col min="11015" max="11015" width="9.33203125" style="67" customWidth="1"/>
    <col min="11016" max="11016" width="10" style="67" customWidth="1"/>
    <col min="11017" max="11265" width="9.109375" style="67"/>
    <col min="11266" max="11266" width="3.109375" style="67" customWidth="1"/>
    <col min="11267" max="11267" width="32.44140625" style="67" customWidth="1"/>
    <col min="11268" max="11268" width="16.88671875" style="67" customWidth="1"/>
    <col min="11269" max="11269" width="9.33203125" style="67" customWidth="1"/>
    <col min="11270" max="11270" width="12" style="67" customWidth="1"/>
    <col min="11271" max="11271" width="9.33203125" style="67" customWidth="1"/>
    <col min="11272" max="11272" width="10" style="67" customWidth="1"/>
    <col min="11273" max="11521" width="9.109375" style="67"/>
    <col min="11522" max="11522" width="3.109375" style="67" customWidth="1"/>
    <col min="11523" max="11523" width="32.44140625" style="67" customWidth="1"/>
    <col min="11524" max="11524" width="16.88671875" style="67" customWidth="1"/>
    <col min="11525" max="11525" width="9.33203125" style="67" customWidth="1"/>
    <col min="11526" max="11526" width="12" style="67" customWidth="1"/>
    <col min="11527" max="11527" width="9.33203125" style="67" customWidth="1"/>
    <col min="11528" max="11528" width="10" style="67" customWidth="1"/>
    <col min="11529" max="11777" width="9.109375" style="67"/>
    <col min="11778" max="11778" width="3.109375" style="67" customWidth="1"/>
    <col min="11779" max="11779" width="32.44140625" style="67" customWidth="1"/>
    <col min="11780" max="11780" width="16.88671875" style="67" customWidth="1"/>
    <col min="11781" max="11781" width="9.33203125" style="67" customWidth="1"/>
    <col min="11782" max="11782" width="12" style="67" customWidth="1"/>
    <col min="11783" max="11783" width="9.33203125" style="67" customWidth="1"/>
    <col min="11784" max="11784" width="10" style="67" customWidth="1"/>
    <col min="11785" max="12033" width="9.109375" style="67"/>
    <col min="12034" max="12034" width="3.109375" style="67" customWidth="1"/>
    <col min="12035" max="12035" width="32.44140625" style="67" customWidth="1"/>
    <col min="12036" max="12036" width="16.88671875" style="67" customWidth="1"/>
    <col min="12037" max="12037" width="9.33203125" style="67" customWidth="1"/>
    <col min="12038" max="12038" width="12" style="67" customWidth="1"/>
    <col min="12039" max="12039" width="9.33203125" style="67" customWidth="1"/>
    <col min="12040" max="12040" width="10" style="67" customWidth="1"/>
    <col min="12041" max="12289" width="9.109375" style="67"/>
    <col min="12290" max="12290" width="3.109375" style="67" customWidth="1"/>
    <col min="12291" max="12291" width="32.44140625" style="67" customWidth="1"/>
    <col min="12292" max="12292" width="16.88671875" style="67" customWidth="1"/>
    <col min="12293" max="12293" width="9.33203125" style="67" customWidth="1"/>
    <col min="12294" max="12294" width="12" style="67" customWidth="1"/>
    <col min="12295" max="12295" width="9.33203125" style="67" customWidth="1"/>
    <col min="12296" max="12296" width="10" style="67" customWidth="1"/>
    <col min="12297" max="12545" width="9.109375" style="67"/>
    <col min="12546" max="12546" width="3.109375" style="67" customWidth="1"/>
    <col min="12547" max="12547" width="32.44140625" style="67" customWidth="1"/>
    <col min="12548" max="12548" width="16.88671875" style="67" customWidth="1"/>
    <col min="12549" max="12549" width="9.33203125" style="67" customWidth="1"/>
    <col min="12550" max="12550" width="12" style="67" customWidth="1"/>
    <col min="12551" max="12551" width="9.33203125" style="67" customWidth="1"/>
    <col min="12552" max="12552" width="10" style="67" customWidth="1"/>
    <col min="12553" max="12801" width="9.109375" style="67"/>
    <col min="12802" max="12802" width="3.109375" style="67" customWidth="1"/>
    <col min="12803" max="12803" width="32.44140625" style="67" customWidth="1"/>
    <col min="12804" max="12804" width="16.88671875" style="67" customWidth="1"/>
    <col min="12805" max="12805" width="9.33203125" style="67" customWidth="1"/>
    <col min="12806" max="12806" width="12" style="67" customWidth="1"/>
    <col min="12807" max="12807" width="9.33203125" style="67" customWidth="1"/>
    <col min="12808" max="12808" width="10" style="67" customWidth="1"/>
    <col min="12809" max="13057" width="9.109375" style="67"/>
    <col min="13058" max="13058" width="3.109375" style="67" customWidth="1"/>
    <col min="13059" max="13059" width="32.44140625" style="67" customWidth="1"/>
    <col min="13060" max="13060" width="16.88671875" style="67" customWidth="1"/>
    <col min="13061" max="13061" width="9.33203125" style="67" customWidth="1"/>
    <col min="13062" max="13062" width="12" style="67" customWidth="1"/>
    <col min="13063" max="13063" width="9.33203125" style="67" customWidth="1"/>
    <col min="13064" max="13064" width="10" style="67" customWidth="1"/>
    <col min="13065" max="13313" width="9.109375" style="67"/>
    <col min="13314" max="13314" width="3.109375" style="67" customWidth="1"/>
    <col min="13315" max="13315" width="32.44140625" style="67" customWidth="1"/>
    <col min="13316" max="13316" width="16.88671875" style="67" customWidth="1"/>
    <col min="13317" max="13317" width="9.33203125" style="67" customWidth="1"/>
    <col min="13318" max="13318" width="12" style="67" customWidth="1"/>
    <col min="13319" max="13319" width="9.33203125" style="67" customWidth="1"/>
    <col min="13320" max="13320" width="10" style="67" customWidth="1"/>
    <col min="13321" max="13569" width="9.109375" style="67"/>
    <col min="13570" max="13570" width="3.109375" style="67" customWidth="1"/>
    <col min="13571" max="13571" width="32.44140625" style="67" customWidth="1"/>
    <col min="13572" max="13572" width="16.88671875" style="67" customWidth="1"/>
    <col min="13573" max="13573" width="9.33203125" style="67" customWidth="1"/>
    <col min="13574" max="13574" width="12" style="67" customWidth="1"/>
    <col min="13575" max="13575" width="9.33203125" style="67" customWidth="1"/>
    <col min="13576" max="13576" width="10" style="67" customWidth="1"/>
    <col min="13577" max="13825" width="9.109375" style="67"/>
    <col min="13826" max="13826" width="3.109375" style="67" customWidth="1"/>
    <col min="13827" max="13827" width="32.44140625" style="67" customWidth="1"/>
    <col min="13828" max="13828" width="16.88671875" style="67" customWidth="1"/>
    <col min="13829" max="13829" width="9.33203125" style="67" customWidth="1"/>
    <col min="13830" max="13830" width="12" style="67" customWidth="1"/>
    <col min="13831" max="13831" width="9.33203125" style="67" customWidth="1"/>
    <col min="13832" max="13832" width="10" style="67" customWidth="1"/>
    <col min="13833" max="14081" width="9.109375" style="67"/>
    <col min="14082" max="14082" width="3.109375" style="67" customWidth="1"/>
    <col min="14083" max="14083" width="32.44140625" style="67" customWidth="1"/>
    <col min="14084" max="14084" width="16.88671875" style="67" customWidth="1"/>
    <col min="14085" max="14085" width="9.33203125" style="67" customWidth="1"/>
    <col min="14086" max="14086" width="12" style="67" customWidth="1"/>
    <col min="14087" max="14087" width="9.33203125" style="67" customWidth="1"/>
    <col min="14088" max="14088" width="10" style="67" customWidth="1"/>
    <col min="14089" max="14337" width="9.109375" style="67"/>
    <col min="14338" max="14338" width="3.109375" style="67" customWidth="1"/>
    <col min="14339" max="14339" width="32.44140625" style="67" customWidth="1"/>
    <col min="14340" max="14340" width="16.88671875" style="67" customWidth="1"/>
    <col min="14341" max="14341" width="9.33203125" style="67" customWidth="1"/>
    <col min="14342" max="14342" width="12" style="67" customWidth="1"/>
    <col min="14343" max="14343" width="9.33203125" style="67" customWidth="1"/>
    <col min="14344" max="14344" width="10" style="67" customWidth="1"/>
    <col min="14345" max="14593" width="9.109375" style="67"/>
    <col min="14594" max="14594" width="3.109375" style="67" customWidth="1"/>
    <col min="14595" max="14595" width="32.44140625" style="67" customWidth="1"/>
    <col min="14596" max="14596" width="16.88671875" style="67" customWidth="1"/>
    <col min="14597" max="14597" width="9.33203125" style="67" customWidth="1"/>
    <col min="14598" max="14598" width="12" style="67" customWidth="1"/>
    <col min="14599" max="14599" width="9.33203125" style="67" customWidth="1"/>
    <col min="14600" max="14600" width="10" style="67" customWidth="1"/>
    <col min="14601" max="14849" width="9.109375" style="67"/>
    <col min="14850" max="14850" width="3.109375" style="67" customWidth="1"/>
    <col min="14851" max="14851" width="32.44140625" style="67" customWidth="1"/>
    <col min="14852" max="14852" width="16.88671875" style="67" customWidth="1"/>
    <col min="14853" max="14853" width="9.33203125" style="67" customWidth="1"/>
    <col min="14854" max="14854" width="12" style="67" customWidth="1"/>
    <col min="14855" max="14855" width="9.33203125" style="67" customWidth="1"/>
    <col min="14856" max="14856" width="10" style="67" customWidth="1"/>
    <col min="14857" max="15105" width="9.109375" style="67"/>
    <col min="15106" max="15106" width="3.109375" style="67" customWidth="1"/>
    <col min="15107" max="15107" width="32.44140625" style="67" customWidth="1"/>
    <col min="15108" max="15108" width="16.88671875" style="67" customWidth="1"/>
    <col min="15109" max="15109" width="9.33203125" style="67" customWidth="1"/>
    <col min="15110" max="15110" width="12" style="67" customWidth="1"/>
    <col min="15111" max="15111" width="9.33203125" style="67" customWidth="1"/>
    <col min="15112" max="15112" width="10" style="67" customWidth="1"/>
    <col min="15113" max="15361" width="9.109375" style="67"/>
    <col min="15362" max="15362" width="3.109375" style="67" customWidth="1"/>
    <col min="15363" max="15363" width="32.44140625" style="67" customWidth="1"/>
    <col min="15364" max="15364" width="16.88671875" style="67" customWidth="1"/>
    <col min="15365" max="15365" width="9.33203125" style="67" customWidth="1"/>
    <col min="15366" max="15366" width="12" style="67" customWidth="1"/>
    <col min="15367" max="15367" width="9.33203125" style="67" customWidth="1"/>
    <col min="15368" max="15368" width="10" style="67" customWidth="1"/>
    <col min="15369" max="15617" width="9.109375" style="67"/>
    <col min="15618" max="15618" width="3.109375" style="67" customWidth="1"/>
    <col min="15619" max="15619" width="32.44140625" style="67" customWidth="1"/>
    <col min="15620" max="15620" width="16.88671875" style="67" customWidth="1"/>
    <col min="15621" max="15621" width="9.33203125" style="67" customWidth="1"/>
    <col min="15622" max="15622" width="12" style="67" customWidth="1"/>
    <col min="15623" max="15623" width="9.33203125" style="67" customWidth="1"/>
    <col min="15624" max="15624" width="10" style="67" customWidth="1"/>
    <col min="15625" max="15873" width="9.109375" style="67"/>
    <col min="15874" max="15874" width="3.109375" style="67" customWidth="1"/>
    <col min="15875" max="15875" width="32.44140625" style="67" customWidth="1"/>
    <col min="15876" max="15876" width="16.88671875" style="67" customWidth="1"/>
    <col min="15877" max="15877" width="9.33203125" style="67" customWidth="1"/>
    <col min="15878" max="15878" width="12" style="67" customWidth="1"/>
    <col min="15879" max="15879" width="9.33203125" style="67" customWidth="1"/>
    <col min="15880" max="15880" width="10" style="67" customWidth="1"/>
    <col min="15881" max="16129" width="9.109375" style="67"/>
    <col min="16130" max="16130" width="3.109375" style="67" customWidth="1"/>
    <col min="16131" max="16131" width="32.44140625" style="67" customWidth="1"/>
    <col min="16132" max="16132" width="16.88671875" style="67" customWidth="1"/>
    <col min="16133" max="16133" width="9.33203125" style="67" customWidth="1"/>
    <col min="16134" max="16134" width="12" style="67" customWidth="1"/>
    <col min="16135" max="16135" width="9.33203125" style="67" customWidth="1"/>
    <col min="16136" max="16136" width="10" style="67" customWidth="1"/>
    <col min="16137" max="16384" width="9.109375" style="67"/>
  </cols>
  <sheetData>
    <row r="1" spans="1:12">
      <c r="G1" s="91" t="s">
        <v>356</v>
      </c>
    </row>
    <row r="2" spans="1:12" ht="38.25" customHeight="1">
      <c r="A2" s="453" t="s">
        <v>699</v>
      </c>
      <c r="B2" s="453"/>
      <c r="C2" s="453"/>
      <c r="D2" s="453"/>
      <c r="E2" s="453"/>
      <c r="F2" s="453"/>
      <c r="G2" s="453"/>
      <c r="H2" s="137"/>
      <c r="I2" s="137"/>
      <c r="J2" s="137"/>
    </row>
    <row r="3" spans="1:12" ht="26.25" customHeight="1">
      <c r="A3" s="454" t="s">
        <v>145</v>
      </c>
      <c r="B3" s="454"/>
      <c r="C3" s="454"/>
      <c r="D3" s="454"/>
      <c r="E3" s="454"/>
      <c r="F3" s="454"/>
      <c r="G3" s="454"/>
      <c r="H3" s="145"/>
      <c r="I3" s="145"/>
      <c r="J3" s="145"/>
      <c r="K3" s="145"/>
      <c r="L3" s="145"/>
    </row>
    <row r="4" spans="1:12">
      <c r="A4" s="82"/>
      <c r="B4" s="82"/>
      <c r="C4" s="82"/>
      <c r="D4" s="82"/>
      <c r="E4" s="82"/>
      <c r="F4" s="82"/>
      <c r="G4" s="82"/>
    </row>
    <row r="5" spans="1:12" ht="22.5" customHeight="1">
      <c r="A5" s="502" t="s">
        <v>292</v>
      </c>
      <c r="B5" s="502"/>
      <c r="C5" s="502"/>
      <c r="D5" s="502"/>
      <c r="E5" s="502"/>
      <c r="F5" s="502"/>
      <c r="G5" s="212"/>
      <c r="H5" s="82"/>
      <c r="I5" s="82"/>
    </row>
    <row r="6" spans="1:12" ht="24.75" customHeight="1">
      <c r="A6" s="505" t="s">
        <v>182</v>
      </c>
      <c r="B6" s="500" t="s">
        <v>293</v>
      </c>
      <c r="C6" s="500" t="s">
        <v>405</v>
      </c>
      <c r="D6" s="500" t="s">
        <v>294</v>
      </c>
      <c r="E6" s="500" t="s">
        <v>295</v>
      </c>
      <c r="F6" s="500" t="s">
        <v>296</v>
      </c>
      <c r="G6" s="505" t="s">
        <v>297</v>
      </c>
    </row>
    <row r="7" spans="1:12" ht="17.25" customHeight="1">
      <c r="A7" s="506"/>
      <c r="B7" s="501"/>
      <c r="C7" s="501"/>
      <c r="D7" s="501"/>
      <c r="E7" s="501"/>
      <c r="F7" s="501"/>
      <c r="G7" s="506"/>
    </row>
    <row r="8" spans="1:12">
      <c r="A8" s="251">
        <v>1</v>
      </c>
      <c r="B8" s="232">
        <v>2</v>
      </c>
      <c r="C8" s="232">
        <v>3</v>
      </c>
      <c r="D8" s="232">
        <v>4</v>
      </c>
      <c r="E8" s="232">
        <v>5</v>
      </c>
      <c r="F8" s="232">
        <v>6</v>
      </c>
      <c r="G8" s="251">
        <v>7</v>
      </c>
    </row>
    <row r="9" spans="1:12">
      <c r="A9" s="260"/>
      <c r="B9" s="259"/>
      <c r="C9" s="259"/>
      <c r="D9" s="259"/>
      <c r="E9" s="259"/>
      <c r="F9" s="259"/>
      <c r="G9" s="260"/>
    </row>
    <row r="10" spans="1:12">
      <c r="A10" s="260"/>
      <c r="B10" s="259"/>
      <c r="C10" s="259"/>
      <c r="D10" s="259"/>
      <c r="E10" s="259"/>
      <c r="F10" s="259"/>
      <c r="G10" s="260"/>
    </row>
    <row r="11" spans="1:12">
      <c r="A11" s="251"/>
      <c r="B11" s="232"/>
      <c r="C11" s="232"/>
      <c r="D11" s="232"/>
      <c r="E11" s="232"/>
      <c r="F11" s="232"/>
      <c r="G11" s="251"/>
    </row>
    <row r="12" spans="1:12" ht="24" customHeight="1">
      <c r="A12" s="251"/>
      <c r="B12" s="86" t="s">
        <v>421</v>
      </c>
      <c r="C12" s="232"/>
      <c r="D12" s="232"/>
      <c r="E12" s="232"/>
      <c r="F12" s="232"/>
      <c r="G12" s="251"/>
    </row>
    <row r="13" spans="1:12">
      <c r="A13" s="260"/>
      <c r="B13" s="86"/>
      <c r="C13" s="259"/>
      <c r="D13" s="259"/>
      <c r="E13" s="259"/>
      <c r="F13" s="259"/>
      <c r="G13" s="260"/>
    </row>
    <row r="14" spans="1:12">
      <c r="A14" s="260"/>
      <c r="B14" s="86"/>
      <c r="C14" s="259"/>
      <c r="D14" s="259"/>
      <c r="E14" s="259"/>
      <c r="F14" s="259"/>
      <c r="G14" s="260"/>
    </row>
    <row r="15" spans="1:12">
      <c r="A15" s="251"/>
      <c r="B15" s="85"/>
      <c r="C15" s="232"/>
      <c r="D15" s="232"/>
      <c r="E15" s="232"/>
      <c r="F15" s="232"/>
      <c r="G15" s="251"/>
    </row>
    <row r="16" spans="1:12">
      <c r="A16" s="210"/>
      <c r="B16" s="85"/>
      <c r="C16" s="108"/>
      <c r="D16" s="97"/>
      <c r="E16" s="211"/>
      <c r="F16" s="211"/>
      <c r="G16" s="213"/>
    </row>
    <row r="17" spans="1:9" ht="20.399999999999999">
      <c r="A17" s="210"/>
      <c r="B17" s="265" t="s">
        <v>241</v>
      </c>
      <c r="C17" s="108"/>
      <c r="D17" s="97"/>
      <c r="E17" s="211"/>
      <c r="F17" s="211"/>
      <c r="G17" s="213"/>
    </row>
    <row r="18" spans="1:9">
      <c r="A18" s="210"/>
      <c r="B18" s="108" t="s">
        <v>122</v>
      </c>
      <c r="C18" s="108"/>
      <c r="D18" s="97"/>
      <c r="E18" s="211"/>
      <c r="F18" s="211"/>
      <c r="G18" s="213"/>
    </row>
    <row r="19" spans="1:9">
      <c r="H19" s="82"/>
      <c r="I19" s="82"/>
    </row>
    <row r="20" spans="1:9">
      <c r="A20" s="214" t="s">
        <v>406</v>
      </c>
    </row>
    <row r="21" spans="1:9">
      <c r="A21" s="504" t="s">
        <v>182</v>
      </c>
      <c r="B21" s="458" t="s">
        <v>298</v>
      </c>
      <c r="C21" s="497" t="s">
        <v>404</v>
      </c>
      <c r="D21" s="497"/>
      <c r="E21" s="497"/>
      <c r="F21" s="497"/>
      <c r="G21" s="497"/>
    </row>
    <row r="22" spans="1:9">
      <c r="A22" s="504"/>
      <c r="B22" s="458"/>
      <c r="C22" s="217" t="s">
        <v>299</v>
      </c>
      <c r="D22" s="250" t="s">
        <v>300</v>
      </c>
      <c r="E22" s="250" t="s">
        <v>301</v>
      </c>
      <c r="F22" s="250" t="s">
        <v>302</v>
      </c>
      <c r="G22" s="250" t="s">
        <v>122</v>
      </c>
    </row>
    <row r="23" spans="1:9" ht="20.399999999999999">
      <c r="A23" s="200"/>
      <c r="B23" s="85" t="s">
        <v>403</v>
      </c>
      <c r="C23" s="217"/>
      <c r="D23" s="187"/>
      <c r="E23" s="217"/>
      <c r="F23" s="80"/>
      <c r="G23" s="80"/>
    </row>
    <row r="24" spans="1:9">
      <c r="A24" s="200"/>
      <c r="B24" s="85"/>
      <c r="C24" s="217"/>
      <c r="D24" s="187"/>
      <c r="E24" s="217"/>
      <c r="F24" s="80"/>
      <c r="G24" s="80"/>
    </row>
    <row r="25" spans="1:9">
      <c r="A25" s="200"/>
      <c r="B25" s="85"/>
      <c r="C25" s="217"/>
      <c r="D25" s="187"/>
      <c r="E25" s="217"/>
      <c r="F25" s="80"/>
      <c r="G25" s="80"/>
    </row>
    <row r="26" spans="1:9">
      <c r="A26" s="200"/>
      <c r="B26" s="85"/>
      <c r="C26" s="217"/>
      <c r="D26" s="187"/>
      <c r="E26" s="217"/>
      <c r="F26" s="80"/>
      <c r="G26" s="80"/>
    </row>
    <row r="27" spans="1:9" ht="18.75" customHeight="1">
      <c r="A27" s="210"/>
      <c r="B27" s="127" t="s">
        <v>122</v>
      </c>
      <c r="C27" s="127"/>
      <c r="D27" s="187"/>
      <c r="E27" s="97"/>
      <c r="F27" s="80"/>
      <c r="G27" s="80"/>
    </row>
    <row r="30" spans="1:9">
      <c r="B30" s="101" t="s">
        <v>180</v>
      </c>
      <c r="C30" s="101"/>
    </row>
    <row r="32" spans="1:9">
      <c r="B32" s="67" t="s">
        <v>134</v>
      </c>
    </row>
    <row r="34" spans="1:10">
      <c r="B34" s="67" t="s">
        <v>135</v>
      </c>
    </row>
    <row r="36" spans="1:10" ht="12.75" customHeight="1">
      <c r="A36" s="499"/>
      <c r="B36" s="499"/>
      <c r="C36" s="499"/>
      <c r="D36" s="499"/>
      <c r="E36" s="499"/>
      <c r="F36" s="499"/>
      <c r="G36" s="499"/>
      <c r="H36" s="167"/>
      <c r="I36" s="167"/>
      <c r="J36" s="167"/>
    </row>
  </sheetData>
  <mergeCells count="14">
    <mergeCell ref="A2:G2"/>
    <mergeCell ref="A3:G3"/>
    <mergeCell ref="A5:F5"/>
    <mergeCell ref="A6:A7"/>
    <mergeCell ref="B6:B7"/>
    <mergeCell ref="D6:D7"/>
    <mergeCell ref="E6:E7"/>
    <mergeCell ref="F6:F7"/>
    <mergeCell ref="G6:G7"/>
    <mergeCell ref="A36:G36"/>
    <mergeCell ref="B21:B22"/>
    <mergeCell ref="A21:A22"/>
    <mergeCell ref="C6:C7"/>
    <mergeCell ref="C21:G21"/>
  </mergeCells>
  <printOptions horizontalCentered="1"/>
  <pageMargins left="0.70866141732283472" right="0" top="0" bottom="0" header="0.31496062992125984" footer="0.31496062992125984"/>
  <pageSetup paperSize="9" scale="9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9"/>
  <sheetViews>
    <sheetView workbookViewId="0">
      <selection activeCell="B3" sqref="B3:H3"/>
    </sheetView>
  </sheetViews>
  <sheetFormatPr defaultRowHeight="13.2"/>
  <cols>
    <col min="1" max="1" width="6" style="67" customWidth="1"/>
    <col min="2" max="2" width="5.33203125" style="67" customWidth="1"/>
    <col min="3" max="3" width="5.5546875" style="67" customWidth="1"/>
    <col min="4" max="4" width="6.5546875" style="67" customWidth="1"/>
    <col min="5" max="5" width="6.109375" style="67" customWidth="1"/>
    <col min="6" max="6" width="7.6640625" style="67" customWidth="1"/>
    <col min="7" max="7" width="6.6640625" style="67" customWidth="1"/>
    <col min="8" max="8" width="8.88671875" style="67" customWidth="1"/>
    <col min="9" max="10" width="7.44140625" style="67" customWidth="1"/>
    <col min="11" max="23" width="3" style="67" customWidth="1"/>
    <col min="24" max="26" width="3" style="67" bestFit="1" customWidth="1"/>
    <col min="27" max="28" width="3" style="67" customWidth="1"/>
    <col min="29" max="30" width="3" style="67" bestFit="1" customWidth="1"/>
    <col min="31" max="36" width="3" style="67" customWidth="1"/>
    <col min="37" max="257" width="9.109375" style="67"/>
    <col min="258" max="258" width="5.33203125" style="67" customWidth="1"/>
    <col min="259" max="259" width="5.5546875" style="67" customWidth="1"/>
    <col min="260" max="260" width="6.5546875" style="67" customWidth="1"/>
    <col min="261" max="261" width="6.109375" style="67" customWidth="1"/>
    <col min="262" max="262" width="7.6640625" style="67" customWidth="1"/>
    <col min="263" max="263" width="6.6640625" style="67" customWidth="1"/>
    <col min="264" max="264" width="8.88671875" style="67" customWidth="1"/>
    <col min="265" max="266" width="7.44140625" style="67" customWidth="1"/>
    <col min="267" max="279" width="3" style="67" customWidth="1"/>
    <col min="280" max="282" width="3" style="67" bestFit="1" customWidth="1"/>
    <col min="283" max="284" width="3" style="67" customWidth="1"/>
    <col min="285" max="286" width="3" style="67" bestFit="1" customWidth="1"/>
    <col min="287" max="292" width="3" style="67" customWidth="1"/>
    <col min="293" max="513" width="9.109375" style="67"/>
    <col min="514" max="514" width="5.33203125" style="67" customWidth="1"/>
    <col min="515" max="515" width="5.5546875" style="67" customWidth="1"/>
    <col min="516" max="516" width="6.5546875" style="67" customWidth="1"/>
    <col min="517" max="517" width="6.109375" style="67" customWidth="1"/>
    <col min="518" max="518" width="7.6640625" style="67" customWidth="1"/>
    <col min="519" max="519" width="6.6640625" style="67" customWidth="1"/>
    <col min="520" max="520" width="8.88671875" style="67" customWidth="1"/>
    <col min="521" max="522" width="7.44140625" style="67" customWidth="1"/>
    <col min="523" max="535" width="3" style="67" customWidth="1"/>
    <col min="536" max="538" width="3" style="67" bestFit="1" customWidth="1"/>
    <col min="539" max="540" width="3" style="67" customWidth="1"/>
    <col min="541" max="542" width="3" style="67" bestFit="1" customWidth="1"/>
    <col min="543" max="548" width="3" style="67" customWidth="1"/>
    <col min="549" max="769" width="9.109375" style="67"/>
    <col min="770" max="770" width="5.33203125" style="67" customWidth="1"/>
    <col min="771" max="771" width="5.5546875" style="67" customWidth="1"/>
    <col min="772" max="772" width="6.5546875" style="67" customWidth="1"/>
    <col min="773" max="773" width="6.109375" style="67" customWidth="1"/>
    <col min="774" max="774" width="7.6640625" style="67" customWidth="1"/>
    <col min="775" max="775" width="6.6640625" style="67" customWidth="1"/>
    <col min="776" max="776" width="8.88671875" style="67" customWidth="1"/>
    <col min="777" max="778" width="7.44140625" style="67" customWidth="1"/>
    <col min="779" max="791" width="3" style="67" customWidth="1"/>
    <col min="792" max="794" width="3" style="67" bestFit="1" customWidth="1"/>
    <col min="795" max="796" width="3" style="67" customWidth="1"/>
    <col min="797" max="798" width="3" style="67" bestFit="1" customWidth="1"/>
    <col min="799" max="804" width="3" style="67" customWidth="1"/>
    <col min="805" max="1025" width="9.109375" style="67"/>
    <col min="1026" max="1026" width="5.33203125" style="67" customWidth="1"/>
    <col min="1027" max="1027" width="5.5546875" style="67" customWidth="1"/>
    <col min="1028" max="1028" width="6.5546875" style="67" customWidth="1"/>
    <col min="1029" max="1029" width="6.109375" style="67" customWidth="1"/>
    <col min="1030" max="1030" width="7.6640625" style="67" customWidth="1"/>
    <col min="1031" max="1031" width="6.6640625" style="67" customWidth="1"/>
    <col min="1032" max="1032" width="8.88671875" style="67" customWidth="1"/>
    <col min="1033" max="1034" width="7.44140625" style="67" customWidth="1"/>
    <col min="1035" max="1047" width="3" style="67" customWidth="1"/>
    <col min="1048" max="1050" width="3" style="67" bestFit="1" customWidth="1"/>
    <col min="1051" max="1052" width="3" style="67" customWidth="1"/>
    <col min="1053" max="1054" width="3" style="67" bestFit="1" customWidth="1"/>
    <col min="1055" max="1060" width="3" style="67" customWidth="1"/>
    <col min="1061" max="1281" width="9.109375" style="67"/>
    <col min="1282" max="1282" width="5.33203125" style="67" customWidth="1"/>
    <col min="1283" max="1283" width="5.5546875" style="67" customWidth="1"/>
    <col min="1284" max="1284" width="6.5546875" style="67" customWidth="1"/>
    <col min="1285" max="1285" width="6.109375" style="67" customWidth="1"/>
    <col min="1286" max="1286" width="7.6640625" style="67" customWidth="1"/>
    <col min="1287" max="1287" width="6.6640625" style="67" customWidth="1"/>
    <col min="1288" max="1288" width="8.88671875" style="67" customWidth="1"/>
    <col min="1289" max="1290" width="7.44140625" style="67" customWidth="1"/>
    <col min="1291" max="1303" width="3" style="67" customWidth="1"/>
    <col min="1304" max="1306" width="3" style="67" bestFit="1" customWidth="1"/>
    <col min="1307" max="1308" width="3" style="67" customWidth="1"/>
    <col min="1309" max="1310" width="3" style="67" bestFit="1" customWidth="1"/>
    <col min="1311" max="1316" width="3" style="67" customWidth="1"/>
    <col min="1317" max="1537" width="9.109375" style="67"/>
    <col min="1538" max="1538" width="5.33203125" style="67" customWidth="1"/>
    <col min="1539" max="1539" width="5.5546875" style="67" customWidth="1"/>
    <col min="1540" max="1540" width="6.5546875" style="67" customWidth="1"/>
    <col min="1541" max="1541" width="6.109375" style="67" customWidth="1"/>
    <col min="1542" max="1542" width="7.6640625" style="67" customWidth="1"/>
    <col min="1543" max="1543" width="6.6640625" style="67" customWidth="1"/>
    <col min="1544" max="1544" width="8.88671875" style="67" customWidth="1"/>
    <col min="1545" max="1546" width="7.44140625" style="67" customWidth="1"/>
    <col min="1547" max="1559" width="3" style="67" customWidth="1"/>
    <col min="1560" max="1562" width="3" style="67" bestFit="1" customWidth="1"/>
    <col min="1563" max="1564" width="3" style="67" customWidth="1"/>
    <col min="1565" max="1566" width="3" style="67" bestFit="1" customWidth="1"/>
    <col min="1567" max="1572" width="3" style="67" customWidth="1"/>
    <col min="1573" max="1793" width="9.109375" style="67"/>
    <col min="1794" max="1794" width="5.33203125" style="67" customWidth="1"/>
    <col min="1795" max="1795" width="5.5546875" style="67" customWidth="1"/>
    <col min="1796" max="1796" width="6.5546875" style="67" customWidth="1"/>
    <col min="1797" max="1797" width="6.109375" style="67" customWidth="1"/>
    <col min="1798" max="1798" width="7.6640625" style="67" customWidth="1"/>
    <col min="1799" max="1799" width="6.6640625" style="67" customWidth="1"/>
    <col min="1800" max="1800" width="8.88671875" style="67" customWidth="1"/>
    <col min="1801" max="1802" width="7.44140625" style="67" customWidth="1"/>
    <col min="1803" max="1815" width="3" style="67" customWidth="1"/>
    <col min="1816" max="1818" width="3" style="67" bestFit="1" customWidth="1"/>
    <col min="1819" max="1820" width="3" style="67" customWidth="1"/>
    <col min="1821" max="1822" width="3" style="67" bestFit="1" customWidth="1"/>
    <col min="1823" max="1828" width="3" style="67" customWidth="1"/>
    <col min="1829" max="2049" width="9.109375" style="67"/>
    <col min="2050" max="2050" width="5.33203125" style="67" customWidth="1"/>
    <col min="2051" max="2051" width="5.5546875" style="67" customWidth="1"/>
    <col min="2052" max="2052" width="6.5546875" style="67" customWidth="1"/>
    <col min="2053" max="2053" width="6.109375" style="67" customWidth="1"/>
    <col min="2054" max="2054" width="7.6640625" style="67" customWidth="1"/>
    <col min="2055" max="2055" width="6.6640625" style="67" customWidth="1"/>
    <col min="2056" max="2056" width="8.88671875" style="67" customWidth="1"/>
    <col min="2057" max="2058" width="7.44140625" style="67" customWidth="1"/>
    <col min="2059" max="2071" width="3" style="67" customWidth="1"/>
    <col min="2072" max="2074" width="3" style="67" bestFit="1" customWidth="1"/>
    <col min="2075" max="2076" width="3" style="67" customWidth="1"/>
    <col min="2077" max="2078" width="3" style="67" bestFit="1" customWidth="1"/>
    <col min="2079" max="2084" width="3" style="67" customWidth="1"/>
    <col min="2085" max="2305" width="9.109375" style="67"/>
    <col min="2306" max="2306" width="5.33203125" style="67" customWidth="1"/>
    <col min="2307" max="2307" width="5.5546875" style="67" customWidth="1"/>
    <col min="2308" max="2308" width="6.5546875" style="67" customWidth="1"/>
    <col min="2309" max="2309" width="6.109375" style="67" customWidth="1"/>
    <col min="2310" max="2310" width="7.6640625" style="67" customWidth="1"/>
    <col min="2311" max="2311" width="6.6640625" style="67" customWidth="1"/>
    <col min="2312" max="2312" width="8.88671875" style="67" customWidth="1"/>
    <col min="2313" max="2314" width="7.44140625" style="67" customWidth="1"/>
    <col min="2315" max="2327" width="3" style="67" customWidth="1"/>
    <col min="2328" max="2330" width="3" style="67" bestFit="1" customWidth="1"/>
    <col min="2331" max="2332" width="3" style="67" customWidth="1"/>
    <col min="2333" max="2334" width="3" style="67" bestFit="1" customWidth="1"/>
    <col min="2335" max="2340" width="3" style="67" customWidth="1"/>
    <col min="2341" max="2561" width="9.109375" style="67"/>
    <col min="2562" max="2562" width="5.33203125" style="67" customWidth="1"/>
    <col min="2563" max="2563" width="5.5546875" style="67" customWidth="1"/>
    <col min="2564" max="2564" width="6.5546875" style="67" customWidth="1"/>
    <col min="2565" max="2565" width="6.109375" style="67" customWidth="1"/>
    <col min="2566" max="2566" width="7.6640625" style="67" customWidth="1"/>
    <col min="2567" max="2567" width="6.6640625" style="67" customWidth="1"/>
    <col min="2568" max="2568" width="8.88671875" style="67" customWidth="1"/>
    <col min="2569" max="2570" width="7.44140625" style="67" customWidth="1"/>
    <col min="2571" max="2583" width="3" style="67" customWidth="1"/>
    <col min="2584" max="2586" width="3" style="67" bestFit="1" customWidth="1"/>
    <col min="2587" max="2588" width="3" style="67" customWidth="1"/>
    <col min="2589" max="2590" width="3" style="67" bestFit="1" customWidth="1"/>
    <col min="2591" max="2596" width="3" style="67" customWidth="1"/>
    <col min="2597" max="2817" width="9.109375" style="67"/>
    <col min="2818" max="2818" width="5.33203125" style="67" customWidth="1"/>
    <col min="2819" max="2819" width="5.5546875" style="67" customWidth="1"/>
    <col min="2820" max="2820" width="6.5546875" style="67" customWidth="1"/>
    <col min="2821" max="2821" width="6.109375" style="67" customWidth="1"/>
    <col min="2822" max="2822" width="7.6640625" style="67" customWidth="1"/>
    <col min="2823" max="2823" width="6.6640625" style="67" customWidth="1"/>
    <col min="2824" max="2824" width="8.88671875" style="67" customWidth="1"/>
    <col min="2825" max="2826" width="7.44140625" style="67" customWidth="1"/>
    <col min="2827" max="2839" width="3" style="67" customWidth="1"/>
    <col min="2840" max="2842" width="3" style="67" bestFit="1" customWidth="1"/>
    <col min="2843" max="2844" width="3" style="67" customWidth="1"/>
    <col min="2845" max="2846" width="3" style="67" bestFit="1" customWidth="1"/>
    <col min="2847" max="2852" width="3" style="67" customWidth="1"/>
    <col min="2853" max="3073" width="9.109375" style="67"/>
    <col min="3074" max="3074" width="5.33203125" style="67" customWidth="1"/>
    <col min="3075" max="3075" width="5.5546875" style="67" customWidth="1"/>
    <col min="3076" max="3076" width="6.5546875" style="67" customWidth="1"/>
    <col min="3077" max="3077" width="6.109375" style="67" customWidth="1"/>
    <col min="3078" max="3078" width="7.6640625" style="67" customWidth="1"/>
    <col min="3079" max="3079" width="6.6640625" style="67" customWidth="1"/>
    <col min="3080" max="3080" width="8.88671875" style="67" customWidth="1"/>
    <col min="3081" max="3082" width="7.44140625" style="67" customWidth="1"/>
    <col min="3083" max="3095" width="3" style="67" customWidth="1"/>
    <col min="3096" max="3098" width="3" style="67" bestFit="1" customWidth="1"/>
    <col min="3099" max="3100" width="3" style="67" customWidth="1"/>
    <col min="3101" max="3102" width="3" style="67" bestFit="1" customWidth="1"/>
    <col min="3103" max="3108" width="3" style="67" customWidth="1"/>
    <col min="3109" max="3329" width="9.109375" style="67"/>
    <col min="3330" max="3330" width="5.33203125" style="67" customWidth="1"/>
    <col min="3331" max="3331" width="5.5546875" style="67" customWidth="1"/>
    <col min="3332" max="3332" width="6.5546875" style="67" customWidth="1"/>
    <col min="3333" max="3333" width="6.109375" style="67" customWidth="1"/>
    <col min="3334" max="3334" width="7.6640625" style="67" customWidth="1"/>
    <col min="3335" max="3335" width="6.6640625" style="67" customWidth="1"/>
    <col min="3336" max="3336" width="8.88671875" style="67" customWidth="1"/>
    <col min="3337" max="3338" width="7.44140625" style="67" customWidth="1"/>
    <col min="3339" max="3351" width="3" style="67" customWidth="1"/>
    <col min="3352" max="3354" width="3" style="67" bestFit="1" customWidth="1"/>
    <col min="3355" max="3356" width="3" style="67" customWidth="1"/>
    <col min="3357" max="3358" width="3" style="67" bestFit="1" customWidth="1"/>
    <col min="3359" max="3364" width="3" style="67" customWidth="1"/>
    <col min="3365" max="3585" width="9.109375" style="67"/>
    <col min="3586" max="3586" width="5.33203125" style="67" customWidth="1"/>
    <col min="3587" max="3587" width="5.5546875" style="67" customWidth="1"/>
    <col min="3588" max="3588" width="6.5546875" style="67" customWidth="1"/>
    <col min="3589" max="3589" width="6.109375" style="67" customWidth="1"/>
    <col min="3590" max="3590" width="7.6640625" style="67" customWidth="1"/>
    <col min="3591" max="3591" width="6.6640625" style="67" customWidth="1"/>
    <col min="3592" max="3592" width="8.88671875" style="67" customWidth="1"/>
    <col min="3593" max="3594" width="7.44140625" style="67" customWidth="1"/>
    <col min="3595" max="3607" width="3" style="67" customWidth="1"/>
    <col min="3608" max="3610" width="3" style="67" bestFit="1" customWidth="1"/>
    <col min="3611" max="3612" width="3" style="67" customWidth="1"/>
    <col min="3613" max="3614" width="3" style="67" bestFit="1" customWidth="1"/>
    <col min="3615" max="3620" width="3" style="67" customWidth="1"/>
    <col min="3621" max="3841" width="9.109375" style="67"/>
    <col min="3842" max="3842" width="5.33203125" style="67" customWidth="1"/>
    <col min="3843" max="3843" width="5.5546875" style="67" customWidth="1"/>
    <col min="3844" max="3844" width="6.5546875" style="67" customWidth="1"/>
    <col min="3845" max="3845" width="6.109375" style="67" customWidth="1"/>
    <col min="3846" max="3846" width="7.6640625" style="67" customWidth="1"/>
    <col min="3847" max="3847" width="6.6640625" style="67" customWidth="1"/>
    <col min="3848" max="3848" width="8.88671875" style="67" customWidth="1"/>
    <col min="3849" max="3850" width="7.44140625" style="67" customWidth="1"/>
    <col min="3851" max="3863" width="3" style="67" customWidth="1"/>
    <col min="3864" max="3866" width="3" style="67" bestFit="1" customWidth="1"/>
    <col min="3867" max="3868" width="3" style="67" customWidth="1"/>
    <col min="3869" max="3870" width="3" style="67" bestFit="1" customWidth="1"/>
    <col min="3871" max="3876" width="3" style="67" customWidth="1"/>
    <col min="3877" max="4097" width="9.109375" style="67"/>
    <col min="4098" max="4098" width="5.33203125" style="67" customWidth="1"/>
    <col min="4099" max="4099" width="5.5546875" style="67" customWidth="1"/>
    <col min="4100" max="4100" width="6.5546875" style="67" customWidth="1"/>
    <col min="4101" max="4101" width="6.109375" style="67" customWidth="1"/>
    <col min="4102" max="4102" width="7.6640625" style="67" customWidth="1"/>
    <col min="4103" max="4103" width="6.6640625" style="67" customWidth="1"/>
    <col min="4104" max="4104" width="8.88671875" style="67" customWidth="1"/>
    <col min="4105" max="4106" width="7.44140625" style="67" customWidth="1"/>
    <col min="4107" max="4119" width="3" style="67" customWidth="1"/>
    <col min="4120" max="4122" width="3" style="67" bestFit="1" customWidth="1"/>
    <col min="4123" max="4124" width="3" style="67" customWidth="1"/>
    <col min="4125" max="4126" width="3" style="67" bestFit="1" customWidth="1"/>
    <col min="4127" max="4132" width="3" style="67" customWidth="1"/>
    <col min="4133" max="4353" width="9.109375" style="67"/>
    <col min="4354" max="4354" width="5.33203125" style="67" customWidth="1"/>
    <col min="4355" max="4355" width="5.5546875" style="67" customWidth="1"/>
    <col min="4356" max="4356" width="6.5546875" style="67" customWidth="1"/>
    <col min="4357" max="4357" width="6.109375" style="67" customWidth="1"/>
    <col min="4358" max="4358" width="7.6640625" style="67" customWidth="1"/>
    <col min="4359" max="4359" width="6.6640625" style="67" customWidth="1"/>
    <col min="4360" max="4360" width="8.88671875" style="67" customWidth="1"/>
    <col min="4361" max="4362" width="7.44140625" style="67" customWidth="1"/>
    <col min="4363" max="4375" width="3" style="67" customWidth="1"/>
    <col min="4376" max="4378" width="3" style="67" bestFit="1" customWidth="1"/>
    <col min="4379" max="4380" width="3" style="67" customWidth="1"/>
    <col min="4381" max="4382" width="3" style="67" bestFit="1" customWidth="1"/>
    <col min="4383" max="4388" width="3" style="67" customWidth="1"/>
    <col min="4389" max="4609" width="9.109375" style="67"/>
    <col min="4610" max="4610" width="5.33203125" style="67" customWidth="1"/>
    <col min="4611" max="4611" width="5.5546875" style="67" customWidth="1"/>
    <col min="4612" max="4612" width="6.5546875" style="67" customWidth="1"/>
    <col min="4613" max="4613" width="6.109375" style="67" customWidth="1"/>
    <col min="4614" max="4614" width="7.6640625" style="67" customWidth="1"/>
    <col min="4615" max="4615" width="6.6640625" style="67" customWidth="1"/>
    <col min="4616" max="4616" width="8.88671875" style="67" customWidth="1"/>
    <col min="4617" max="4618" width="7.44140625" style="67" customWidth="1"/>
    <col min="4619" max="4631" width="3" style="67" customWidth="1"/>
    <col min="4632" max="4634" width="3" style="67" bestFit="1" customWidth="1"/>
    <col min="4635" max="4636" width="3" style="67" customWidth="1"/>
    <col min="4637" max="4638" width="3" style="67" bestFit="1" customWidth="1"/>
    <col min="4639" max="4644" width="3" style="67" customWidth="1"/>
    <col min="4645" max="4865" width="9.109375" style="67"/>
    <col min="4866" max="4866" width="5.33203125" style="67" customWidth="1"/>
    <col min="4867" max="4867" width="5.5546875" style="67" customWidth="1"/>
    <col min="4868" max="4868" width="6.5546875" style="67" customWidth="1"/>
    <col min="4869" max="4869" width="6.109375" style="67" customWidth="1"/>
    <col min="4870" max="4870" width="7.6640625" style="67" customWidth="1"/>
    <col min="4871" max="4871" width="6.6640625" style="67" customWidth="1"/>
    <col min="4872" max="4872" width="8.88671875" style="67" customWidth="1"/>
    <col min="4873" max="4874" width="7.44140625" style="67" customWidth="1"/>
    <col min="4875" max="4887" width="3" style="67" customWidth="1"/>
    <col min="4888" max="4890" width="3" style="67" bestFit="1" customWidth="1"/>
    <col min="4891" max="4892" width="3" style="67" customWidth="1"/>
    <col min="4893" max="4894" width="3" style="67" bestFit="1" customWidth="1"/>
    <col min="4895" max="4900" width="3" style="67" customWidth="1"/>
    <col min="4901" max="5121" width="9.109375" style="67"/>
    <col min="5122" max="5122" width="5.33203125" style="67" customWidth="1"/>
    <col min="5123" max="5123" width="5.5546875" style="67" customWidth="1"/>
    <col min="5124" max="5124" width="6.5546875" style="67" customWidth="1"/>
    <col min="5125" max="5125" width="6.109375" style="67" customWidth="1"/>
    <col min="5126" max="5126" width="7.6640625" style="67" customWidth="1"/>
    <col min="5127" max="5127" width="6.6640625" style="67" customWidth="1"/>
    <col min="5128" max="5128" width="8.88671875" style="67" customWidth="1"/>
    <col min="5129" max="5130" width="7.44140625" style="67" customWidth="1"/>
    <col min="5131" max="5143" width="3" style="67" customWidth="1"/>
    <col min="5144" max="5146" width="3" style="67" bestFit="1" customWidth="1"/>
    <col min="5147" max="5148" width="3" style="67" customWidth="1"/>
    <col min="5149" max="5150" width="3" style="67" bestFit="1" customWidth="1"/>
    <col min="5151" max="5156" width="3" style="67" customWidth="1"/>
    <col min="5157" max="5377" width="9.109375" style="67"/>
    <col min="5378" max="5378" width="5.33203125" style="67" customWidth="1"/>
    <col min="5379" max="5379" width="5.5546875" style="67" customWidth="1"/>
    <col min="5380" max="5380" width="6.5546875" style="67" customWidth="1"/>
    <col min="5381" max="5381" width="6.109375" style="67" customWidth="1"/>
    <col min="5382" max="5382" width="7.6640625" style="67" customWidth="1"/>
    <col min="5383" max="5383" width="6.6640625" style="67" customWidth="1"/>
    <col min="5384" max="5384" width="8.88671875" style="67" customWidth="1"/>
    <col min="5385" max="5386" width="7.44140625" style="67" customWidth="1"/>
    <col min="5387" max="5399" width="3" style="67" customWidth="1"/>
    <col min="5400" max="5402" width="3" style="67" bestFit="1" customWidth="1"/>
    <col min="5403" max="5404" width="3" style="67" customWidth="1"/>
    <col min="5405" max="5406" width="3" style="67" bestFit="1" customWidth="1"/>
    <col min="5407" max="5412" width="3" style="67" customWidth="1"/>
    <col min="5413" max="5633" width="9.109375" style="67"/>
    <col min="5634" max="5634" width="5.33203125" style="67" customWidth="1"/>
    <col min="5635" max="5635" width="5.5546875" style="67" customWidth="1"/>
    <col min="5636" max="5636" width="6.5546875" style="67" customWidth="1"/>
    <col min="5637" max="5637" width="6.109375" style="67" customWidth="1"/>
    <col min="5638" max="5638" width="7.6640625" style="67" customWidth="1"/>
    <col min="5639" max="5639" width="6.6640625" style="67" customWidth="1"/>
    <col min="5640" max="5640" width="8.88671875" style="67" customWidth="1"/>
    <col min="5641" max="5642" width="7.44140625" style="67" customWidth="1"/>
    <col min="5643" max="5655" width="3" style="67" customWidth="1"/>
    <col min="5656" max="5658" width="3" style="67" bestFit="1" customWidth="1"/>
    <col min="5659" max="5660" width="3" style="67" customWidth="1"/>
    <col min="5661" max="5662" width="3" style="67" bestFit="1" customWidth="1"/>
    <col min="5663" max="5668" width="3" style="67" customWidth="1"/>
    <col min="5669" max="5889" width="9.109375" style="67"/>
    <col min="5890" max="5890" width="5.33203125" style="67" customWidth="1"/>
    <col min="5891" max="5891" width="5.5546875" style="67" customWidth="1"/>
    <col min="5892" max="5892" width="6.5546875" style="67" customWidth="1"/>
    <col min="5893" max="5893" width="6.109375" style="67" customWidth="1"/>
    <col min="5894" max="5894" width="7.6640625" style="67" customWidth="1"/>
    <col min="5895" max="5895" width="6.6640625" style="67" customWidth="1"/>
    <col min="5896" max="5896" width="8.88671875" style="67" customWidth="1"/>
    <col min="5897" max="5898" width="7.44140625" style="67" customWidth="1"/>
    <col min="5899" max="5911" width="3" style="67" customWidth="1"/>
    <col min="5912" max="5914" width="3" style="67" bestFit="1" customWidth="1"/>
    <col min="5915" max="5916" width="3" style="67" customWidth="1"/>
    <col min="5917" max="5918" width="3" style="67" bestFit="1" customWidth="1"/>
    <col min="5919" max="5924" width="3" style="67" customWidth="1"/>
    <col min="5925" max="6145" width="9.109375" style="67"/>
    <col min="6146" max="6146" width="5.33203125" style="67" customWidth="1"/>
    <col min="6147" max="6147" width="5.5546875" style="67" customWidth="1"/>
    <col min="6148" max="6148" width="6.5546875" style="67" customWidth="1"/>
    <col min="6149" max="6149" width="6.109375" style="67" customWidth="1"/>
    <col min="6150" max="6150" width="7.6640625" style="67" customWidth="1"/>
    <col min="6151" max="6151" width="6.6640625" style="67" customWidth="1"/>
    <col min="6152" max="6152" width="8.88671875" style="67" customWidth="1"/>
    <col min="6153" max="6154" width="7.44140625" style="67" customWidth="1"/>
    <col min="6155" max="6167" width="3" style="67" customWidth="1"/>
    <col min="6168" max="6170" width="3" style="67" bestFit="1" customWidth="1"/>
    <col min="6171" max="6172" width="3" style="67" customWidth="1"/>
    <col min="6173" max="6174" width="3" style="67" bestFit="1" customWidth="1"/>
    <col min="6175" max="6180" width="3" style="67" customWidth="1"/>
    <col min="6181" max="6401" width="9.109375" style="67"/>
    <col min="6402" max="6402" width="5.33203125" style="67" customWidth="1"/>
    <col min="6403" max="6403" width="5.5546875" style="67" customWidth="1"/>
    <col min="6404" max="6404" width="6.5546875" style="67" customWidth="1"/>
    <col min="6405" max="6405" width="6.109375" style="67" customWidth="1"/>
    <col min="6406" max="6406" width="7.6640625" style="67" customWidth="1"/>
    <col min="6407" max="6407" width="6.6640625" style="67" customWidth="1"/>
    <col min="6408" max="6408" width="8.88671875" style="67" customWidth="1"/>
    <col min="6409" max="6410" width="7.44140625" style="67" customWidth="1"/>
    <col min="6411" max="6423" width="3" style="67" customWidth="1"/>
    <col min="6424" max="6426" width="3" style="67" bestFit="1" customWidth="1"/>
    <col min="6427" max="6428" width="3" style="67" customWidth="1"/>
    <col min="6429" max="6430" width="3" style="67" bestFit="1" customWidth="1"/>
    <col min="6431" max="6436" width="3" style="67" customWidth="1"/>
    <col min="6437" max="6657" width="9.109375" style="67"/>
    <col min="6658" max="6658" width="5.33203125" style="67" customWidth="1"/>
    <col min="6659" max="6659" width="5.5546875" style="67" customWidth="1"/>
    <col min="6660" max="6660" width="6.5546875" style="67" customWidth="1"/>
    <col min="6661" max="6661" width="6.109375" style="67" customWidth="1"/>
    <col min="6662" max="6662" width="7.6640625" style="67" customWidth="1"/>
    <col min="6663" max="6663" width="6.6640625" style="67" customWidth="1"/>
    <col min="6664" max="6664" width="8.88671875" style="67" customWidth="1"/>
    <col min="6665" max="6666" width="7.44140625" style="67" customWidth="1"/>
    <col min="6667" max="6679" width="3" style="67" customWidth="1"/>
    <col min="6680" max="6682" width="3" style="67" bestFit="1" customWidth="1"/>
    <col min="6683" max="6684" width="3" style="67" customWidth="1"/>
    <col min="6685" max="6686" width="3" style="67" bestFit="1" customWidth="1"/>
    <col min="6687" max="6692" width="3" style="67" customWidth="1"/>
    <col min="6693" max="6913" width="9.109375" style="67"/>
    <col min="6914" max="6914" width="5.33203125" style="67" customWidth="1"/>
    <col min="6915" max="6915" width="5.5546875" style="67" customWidth="1"/>
    <col min="6916" max="6916" width="6.5546875" style="67" customWidth="1"/>
    <col min="6917" max="6917" width="6.109375" style="67" customWidth="1"/>
    <col min="6918" max="6918" width="7.6640625" style="67" customWidth="1"/>
    <col min="6919" max="6919" width="6.6640625" style="67" customWidth="1"/>
    <col min="6920" max="6920" width="8.88671875" style="67" customWidth="1"/>
    <col min="6921" max="6922" width="7.44140625" style="67" customWidth="1"/>
    <col min="6923" max="6935" width="3" style="67" customWidth="1"/>
    <col min="6936" max="6938" width="3" style="67" bestFit="1" customWidth="1"/>
    <col min="6939" max="6940" width="3" style="67" customWidth="1"/>
    <col min="6941" max="6942" width="3" style="67" bestFit="1" customWidth="1"/>
    <col min="6943" max="6948" width="3" style="67" customWidth="1"/>
    <col min="6949" max="7169" width="9.109375" style="67"/>
    <col min="7170" max="7170" width="5.33203125" style="67" customWidth="1"/>
    <col min="7171" max="7171" width="5.5546875" style="67" customWidth="1"/>
    <col min="7172" max="7172" width="6.5546875" style="67" customWidth="1"/>
    <col min="7173" max="7173" width="6.109375" style="67" customWidth="1"/>
    <col min="7174" max="7174" width="7.6640625" style="67" customWidth="1"/>
    <col min="7175" max="7175" width="6.6640625" style="67" customWidth="1"/>
    <col min="7176" max="7176" width="8.88671875" style="67" customWidth="1"/>
    <col min="7177" max="7178" width="7.44140625" style="67" customWidth="1"/>
    <col min="7179" max="7191" width="3" style="67" customWidth="1"/>
    <col min="7192" max="7194" width="3" style="67" bestFit="1" customWidth="1"/>
    <col min="7195" max="7196" width="3" style="67" customWidth="1"/>
    <col min="7197" max="7198" width="3" style="67" bestFit="1" customWidth="1"/>
    <col min="7199" max="7204" width="3" style="67" customWidth="1"/>
    <col min="7205" max="7425" width="9.109375" style="67"/>
    <col min="7426" max="7426" width="5.33203125" style="67" customWidth="1"/>
    <col min="7427" max="7427" width="5.5546875" style="67" customWidth="1"/>
    <col min="7428" max="7428" width="6.5546875" style="67" customWidth="1"/>
    <col min="7429" max="7429" width="6.109375" style="67" customWidth="1"/>
    <col min="7430" max="7430" width="7.6640625" style="67" customWidth="1"/>
    <col min="7431" max="7431" width="6.6640625" style="67" customWidth="1"/>
    <col min="7432" max="7432" width="8.88671875" style="67" customWidth="1"/>
    <col min="7433" max="7434" width="7.44140625" style="67" customWidth="1"/>
    <col min="7435" max="7447" width="3" style="67" customWidth="1"/>
    <col min="7448" max="7450" width="3" style="67" bestFit="1" customWidth="1"/>
    <col min="7451" max="7452" width="3" style="67" customWidth="1"/>
    <col min="7453" max="7454" width="3" style="67" bestFit="1" customWidth="1"/>
    <col min="7455" max="7460" width="3" style="67" customWidth="1"/>
    <col min="7461" max="7681" width="9.109375" style="67"/>
    <col min="7682" max="7682" width="5.33203125" style="67" customWidth="1"/>
    <col min="7683" max="7683" width="5.5546875" style="67" customWidth="1"/>
    <col min="7684" max="7684" width="6.5546875" style="67" customWidth="1"/>
    <col min="7685" max="7685" width="6.109375" style="67" customWidth="1"/>
    <col min="7686" max="7686" width="7.6640625" style="67" customWidth="1"/>
    <col min="7687" max="7687" width="6.6640625" style="67" customWidth="1"/>
    <col min="7688" max="7688" width="8.88671875" style="67" customWidth="1"/>
    <col min="7689" max="7690" width="7.44140625" style="67" customWidth="1"/>
    <col min="7691" max="7703" width="3" style="67" customWidth="1"/>
    <col min="7704" max="7706" width="3" style="67" bestFit="1" customWidth="1"/>
    <col min="7707" max="7708" width="3" style="67" customWidth="1"/>
    <col min="7709" max="7710" width="3" style="67" bestFit="1" customWidth="1"/>
    <col min="7711" max="7716" width="3" style="67" customWidth="1"/>
    <col min="7717" max="7937" width="9.109375" style="67"/>
    <col min="7938" max="7938" width="5.33203125" style="67" customWidth="1"/>
    <col min="7939" max="7939" width="5.5546875" style="67" customWidth="1"/>
    <col min="7940" max="7940" width="6.5546875" style="67" customWidth="1"/>
    <col min="7941" max="7941" width="6.109375" style="67" customWidth="1"/>
    <col min="7942" max="7942" width="7.6640625" style="67" customWidth="1"/>
    <col min="7943" max="7943" width="6.6640625" style="67" customWidth="1"/>
    <col min="7944" max="7944" width="8.88671875" style="67" customWidth="1"/>
    <col min="7945" max="7946" width="7.44140625" style="67" customWidth="1"/>
    <col min="7947" max="7959" width="3" style="67" customWidth="1"/>
    <col min="7960" max="7962" width="3" style="67" bestFit="1" customWidth="1"/>
    <col min="7963" max="7964" width="3" style="67" customWidth="1"/>
    <col min="7965" max="7966" width="3" style="67" bestFit="1" customWidth="1"/>
    <col min="7967" max="7972" width="3" style="67" customWidth="1"/>
    <col min="7973" max="8193" width="9.109375" style="67"/>
    <col min="8194" max="8194" width="5.33203125" style="67" customWidth="1"/>
    <col min="8195" max="8195" width="5.5546875" style="67" customWidth="1"/>
    <col min="8196" max="8196" width="6.5546875" style="67" customWidth="1"/>
    <col min="8197" max="8197" width="6.109375" style="67" customWidth="1"/>
    <col min="8198" max="8198" width="7.6640625" style="67" customWidth="1"/>
    <col min="8199" max="8199" width="6.6640625" style="67" customWidth="1"/>
    <col min="8200" max="8200" width="8.88671875" style="67" customWidth="1"/>
    <col min="8201" max="8202" width="7.44140625" style="67" customWidth="1"/>
    <col min="8203" max="8215" width="3" style="67" customWidth="1"/>
    <col min="8216" max="8218" width="3" style="67" bestFit="1" customWidth="1"/>
    <col min="8219" max="8220" width="3" style="67" customWidth="1"/>
    <col min="8221" max="8222" width="3" style="67" bestFit="1" customWidth="1"/>
    <col min="8223" max="8228" width="3" style="67" customWidth="1"/>
    <col min="8229" max="8449" width="9.109375" style="67"/>
    <col min="8450" max="8450" width="5.33203125" style="67" customWidth="1"/>
    <col min="8451" max="8451" width="5.5546875" style="67" customWidth="1"/>
    <col min="8452" max="8452" width="6.5546875" style="67" customWidth="1"/>
    <col min="8453" max="8453" width="6.109375" style="67" customWidth="1"/>
    <col min="8454" max="8454" width="7.6640625" style="67" customWidth="1"/>
    <col min="8455" max="8455" width="6.6640625" style="67" customWidth="1"/>
    <col min="8456" max="8456" width="8.88671875" style="67" customWidth="1"/>
    <col min="8457" max="8458" width="7.44140625" style="67" customWidth="1"/>
    <col min="8459" max="8471" width="3" style="67" customWidth="1"/>
    <col min="8472" max="8474" width="3" style="67" bestFit="1" customWidth="1"/>
    <col min="8475" max="8476" width="3" style="67" customWidth="1"/>
    <col min="8477" max="8478" width="3" style="67" bestFit="1" customWidth="1"/>
    <col min="8479" max="8484" width="3" style="67" customWidth="1"/>
    <col min="8485" max="8705" width="9.109375" style="67"/>
    <col min="8706" max="8706" width="5.33203125" style="67" customWidth="1"/>
    <col min="8707" max="8707" width="5.5546875" style="67" customWidth="1"/>
    <col min="8708" max="8708" width="6.5546875" style="67" customWidth="1"/>
    <col min="8709" max="8709" width="6.109375" style="67" customWidth="1"/>
    <col min="8710" max="8710" width="7.6640625" style="67" customWidth="1"/>
    <col min="8711" max="8711" width="6.6640625" style="67" customWidth="1"/>
    <col min="8712" max="8712" width="8.88671875" style="67" customWidth="1"/>
    <col min="8713" max="8714" width="7.44140625" style="67" customWidth="1"/>
    <col min="8715" max="8727" width="3" style="67" customWidth="1"/>
    <col min="8728" max="8730" width="3" style="67" bestFit="1" customWidth="1"/>
    <col min="8731" max="8732" width="3" style="67" customWidth="1"/>
    <col min="8733" max="8734" width="3" style="67" bestFit="1" customWidth="1"/>
    <col min="8735" max="8740" width="3" style="67" customWidth="1"/>
    <col min="8741" max="8961" width="9.109375" style="67"/>
    <col min="8962" max="8962" width="5.33203125" style="67" customWidth="1"/>
    <col min="8963" max="8963" width="5.5546875" style="67" customWidth="1"/>
    <col min="8964" max="8964" width="6.5546875" style="67" customWidth="1"/>
    <col min="8965" max="8965" width="6.109375" style="67" customWidth="1"/>
    <col min="8966" max="8966" width="7.6640625" style="67" customWidth="1"/>
    <col min="8967" max="8967" width="6.6640625" style="67" customWidth="1"/>
    <col min="8968" max="8968" width="8.88671875" style="67" customWidth="1"/>
    <col min="8969" max="8970" width="7.44140625" style="67" customWidth="1"/>
    <col min="8971" max="8983" width="3" style="67" customWidth="1"/>
    <col min="8984" max="8986" width="3" style="67" bestFit="1" customWidth="1"/>
    <col min="8987" max="8988" width="3" style="67" customWidth="1"/>
    <col min="8989" max="8990" width="3" style="67" bestFit="1" customWidth="1"/>
    <col min="8991" max="8996" width="3" style="67" customWidth="1"/>
    <col min="8997" max="9217" width="9.109375" style="67"/>
    <col min="9218" max="9218" width="5.33203125" style="67" customWidth="1"/>
    <col min="9219" max="9219" width="5.5546875" style="67" customWidth="1"/>
    <col min="9220" max="9220" width="6.5546875" style="67" customWidth="1"/>
    <col min="9221" max="9221" width="6.109375" style="67" customWidth="1"/>
    <col min="9222" max="9222" width="7.6640625" style="67" customWidth="1"/>
    <col min="9223" max="9223" width="6.6640625" style="67" customWidth="1"/>
    <col min="9224" max="9224" width="8.88671875" style="67" customWidth="1"/>
    <col min="9225" max="9226" width="7.44140625" style="67" customWidth="1"/>
    <col min="9227" max="9239" width="3" style="67" customWidth="1"/>
    <col min="9240" max="9242" width="3" style="67" bestFit="1" customWidth="1"/>
    <col min="9243" max="9244" width="3" style="67" customWidth="1"/>
    <col min="9245" max="9246" width="3" style="67" bestFit="1" customWidth="1"/>
    <col min="9247" max="9252" width="3" style="67" customWidth="1"/>
    <col min="9253" max="9473" width="9.109375" style="67"/>
    <col min="9474" max="9474" width="5.33203125" style="67" customWidth="1"/>
    <col min="9475" max="9475" width="5.5546875" style="67" customWidth="1"/>
    <col min="9476" max="9476" width="6.5546875" style="67" customWidth="1"/>
    <col min="9477" max="9477" width="6.109375" style="67" customWidth="1"/>
    <col min="9478" max="9478" width="7.6640625" style="67" customWidth="1"/>
    <col min="9479" max="9479" width="6.6640625" style="67" customWidth="1"/>
    <col min="9480" max="9480" width="8.88671875" style="67" customWidth="1"/>
    <col min="9481" max="9482" width="7.44140625" style="67" customWidth="1"/>
    <col min="9483" max="9495" width="3" style="67" customWidth="1"/>
    <col min="9496" max="9498" width="3" style="67" bestFit="1" customWidth="1"/>
    <col min="9499" max="9500" width="3" style="67" customWidth="1"/>
    <col min="9501" max="9502" width="3" style="67" bestFit="1" customWidth="1"/>
    <col min="9503" max="9508" width="3" style="67" customWidth="1"/>
    <col min="9509" max="9729" width="9.109375" style="67"/>
    <col min="9730" max="9730" width="5.33203125" style="67" customWidth="1"/>
    <col min="9731" max="9731" width="5.5546875" style="67" customWidth="1"/>
    <col min="9732" max="9732" width="6.5546875" style="67" customWidth="1"/>
    <col min="9733" max="9733" width="6.109375" style="67" customWidth="1"/>
    <col min="9734" max="9734" width="7.6640625" style="67" customWidth="1"/>
    <col min="9735" max="9735" width="6.6640625" style="67" customWidth="1"/>
    <col min="9736" max="9736" width="8.88671875" style="67" customWidth="1"/>
    <col min="9737" max="9738" width="7.44140625" style="67" customWidth="1"/>
    <col min="9739" max="9751" width="3" style="67" customWidth="1"/>
    <col min="9752" max="9754" width="3" style="67" bestFit="1" customWidth="1"/>
    <col min="9755" max="9756" width="3" style="67" customWidth="1"/>
    <col min="9757" max="9758" width="3" style="67" bestFit="1" customWidth="1"/>
    <col min="9759" max="9764" width="3" style="67" customWidth="1"/>
    <col min="9765" max="9985" width="9.109375" style="67"/>
    <col min="9986" max="9986" width="5.33203125" style="67" customWidth="1"/>
    <col min="9987" max="9987" width="5.5546875" style="67" customWidth="1"/>
    <col min="9988" max="9988" width="6.5546875" style="67" customWidth="1"/>
    <col min="9989" max="9989" width="6.109375" style="67" customWidth="1"/>
    <col min="9990" max="9990" width="7.6640625" style="67" customWidth="1"/>
    <col min="9991" max="9991" width="6.6640625" style="67" customWidth="1"/>
    <col min="9992" max="9992" width="8.88671875" style="67" customWidth="1"/>
    <col min="9993" max="9994" width="7.44140625" style="67" customWidth="1"/>
    <col min="9995" max="10007" width="3" style="67" customWidth="1"/>
    <col min="10008" max="10010" width="3" style="67" bestFit="1" customWidth="1"/>
    <col min="10011" max="10012" width="3" style="67" customWidth="1"/>
    <col min="10013" max="10014" width="3" style="67" bestFit="1" customWidth="1"/>
    <col min="10015" max="10020" width="3" style="67" customWidth="1"/>
    <col min="10021" max="10241" width="9.109375" style="67"/>
    <col min="10242" max="10242" width="5.33203125" style="67" customWidth="1"/>
    <col min="10243" max="10243" width="5.5546875" style="67" customWidth="1"/>
    <col min="10244" max="10244" width="6.5546875" style="67" customWidth="1"/>
    <col min="10245" max="10245" width="6.109375" style="67" customWidth="1"/>
    <col min="10246" max="10246" width="7.6640625" style="67" customWidth="1"/>
    <col min="10247" max="10247" width="6.6640625" style="67" customWidth="1"/>
    <col min="10248" max="10248" width="8.88671875" style="67" customWidth="1"/>
    <col min="10249" max="10250" width="7.44140625" style="67" customWidth="1"/>
    <col min="10251" max="10263" width="3" style="67" customWidth="1"/>
    <col min="10264" max="10266" width="3" style="67" bestFit="1" customWidth="1"/>
    <col min="10267" max="10268" width="3" style="67" customWidth="1"/>
    <col min="10269" max="10270" width="3" style="67" bestFit="1" customWidth="1"/>
    <col min="10271" max="10276" width="3" style="67" customWidth="1"/>
    <col min="10277" max="10497" width="9.109375" style="67"/>
    <col min="10498" max="10498" width="5.33203125" style="67" customWidth="1"/>
    <col min="10499" max="10499" width="5.5546875" style="67" customWidth="1"/>
    <col min="10500" max="10500" width="6.5546875" style="67" customWidth="1"/>
    <col min="10501" max="10501" width="6.109375" style="67" customWidth="1"/>
    <col min="10502" max="10502" width="7.6640625" style="67" customWidth="1"/>
    <col min="10503" max="10503" width="6.6640625" style="67" customWidth="1"/>
    <col min="10504" max="10504" width="8.88671875" style="67" customWidth="1"/>
    <col min="10505" max="10506" width="7.44140625" style="67" customWidth="1"/>
    <col min="10507" max="10519" width="3" style="67" customWidth="1"/>
    <col min="10520" max="10522" width="3" style="67" bestFit="1" customWidth="1"/>
    <col min="10523" max="10524" width="3" style="67" customWidth="1"/>
    <col min="10525" max="10526" width="3" style="67" bestFit="1" customWidth="1"/>
    <col min="10527" max="10532" width="3" style="67" customWidth="1"/>
    <col min="10533" max="10753" width="9.109375" style="67"/>
    <col min="10754" max="10754" width="5.33203125" style="67" customWidth="1"/>
    <col min="10755" max="10755" width="5.5546875" style="67" customWidth="1"/>
    <col min="10756" max="10756" width="6.5546875" style="67" customWidth="1"/>
    <col min="10757" max="10757" width="6.109375" style="67" customWidth="1"/>
    <col min="10758" max="10758" width="7.6640625" style="67" customWidth="1"/>
    <col min="10759" max="10759" width="6.6640625" style="67" customWidth="1"/>
    <col min="10760" max="10760" width="8.88671875" style="67" customWidth="1"/>
    <col min="10761" max="10762" width="7.44140625" style="67" customWidth="1"/>
    <col min="10763" max="10775" width="3" style="67" customWidth="1"/>
    <col min="10776" max="10778" width="3" style="67" bestFit="1" customWidth="1"/>
    <col min="10779" max="10780" width="3" style="67" customWidth="1"/>
    <col min="10781" max="10782" width="3" style="67" bestFit="1" customWidth="1"/>
    <col min="10783" max="10788" width="3" style="67" customWidth="1"/>
    <col min="10789" max="11009" width="9.109375" style="67"/>
    <col min="11010" max="11010" width="5.33203125" style="67" customWidth="1"/>
    <col min="11011" max="11011" width="5.5546875" style="67" customWidth="1"/>
    <col min="11012" max="11012" width="6.5546875" style="67" customWidth="1"/>
    <col min="11013" max="11013" width="6.109375" style="67" customWidth="1"/>
    <col min="11014" max="11014" width="7.6640625" style="67" customWidth="1"/>
    <col min="11015" max="11015" width="6.6640625" style="67" customWidth="1"/>
    <col min="11016" max="11016" width="8.88671875" style="67" customWidth="1"/>
    <col min="11017" max="11018" width="7.44140625" style="67" customWidth="1"/>
    <col min="11019" max="11031" width="3" style="67" customWidth="1"/>
    <col min="11032" max="11034" width="3" style="67" bestFit="1" customWidth="1"/>
    <col min="11035" max="11036" width="3" style="67" customWidth="1"/>
    <col min="11037" max="11038" width="3" style="67" bestFit="1" customWidth="1"/>
    <col min="11039" max="11044" width="3" style="67" customWidth="1"/>
    <col min="11045" max="11265" width="9.109375" style="67"/>
    <col min="11266" max="11266" width="5.33203125" style="67" customWidth="1"/>
    <col min="11267" max="11267" width="5.5546875" style="67" customWidth="1"/>
    <col min="11268" max="11268" width="6.5546875" style="67" customWidth="1"/>
    <col min="11269" max="11269" width="6.109375" style="67" customWidth="1"/>
    <col min="11270" max="11270" width="7.6640625" style="67" customWidth="1"/>
    <col min="11271" max="11271" width="6.6640625" style="67" customWidth="1"/>
    <col min="11272" max="11272" width="8.88671875" style="67" customWidth="1"/>
    <col min="11273" max="11274" width="7.44140625" style="67" customWidth="1"/>
    <col min="11275" max="11287" width="3" style="67" customWidth="1"/>
    <col min="11288" max="11290" width="3" style="67" bestFit="1" customWidth="1"/>
    <col min="11291" max="11292" width="3" style="67" customWidth="1"/>
    <col min="11293" max="11294" width="3" style="67" bestFit="1" customWidth="1"/>
    <col min="11295" max="11300" width="3" style="67" customWidth="1"/>
    <col min="11301" max="11521" width="9.109375" style="67"/>
    <col min="11522" max="11522" width="5.33203125" style="67" customWidth="1"/>
    <col min="11523" max="11523" width="5.5546875" style="67" customWidth="1"/>
    <col min="11524" max="11524" width="6.5546875" style="67" customWidth="1"/>
    <col min="11525" max="11525" width="6.109375" style="67" customWidth="1"/>
    <col min="11526" max="11526" width="7.6640625" style="67" customWidth="1"/>
    <col min="11527" max="11527" width="6.6640625" style="67" customWidth="1"/>
    <col min="11528" max="11528" width="8.88671875" style="67" customWidth="1"/>
    <col min="11529" max="11530" width="7.44140625" style="67" customWidth="1"/>
    <col min="11531" max="11543" width="3" style="67" customWidth="1"/>
    <col min="11544" max="11546" width="3" style="67" bestFit="1" customWidth="1"/>
    <col min="11547" max="11548" width="3" style="67" customWidth="1"/>
    <col min="11549" max="11550" width="3" style="67" bestFit="1" customWidth="1"/>
    <col min="11551" max="11556" width="3" style="67" customWidth="1"/>
    <col min="11557" max="11777" width="9.109375" style="67"/>
    <col min="11778" max="11778" width="5.33203125" style="67" customWidth="1"/>
    <col min="11779" max="11779" width="5.5546875" style="67" customWidth="1"/>
    <col min="11780" max="11780" width="6.5546875" style="67" customWidth="1"/>
    <col min="11781" max="11781" width="6.109375" style="67" customWidth="1"/>
    <col min="11782" max="11782" width="7.6640625" style="67" customWidth="1"/>
    <col min="11783" max="11783" width="6.6640625" style="67" customWidth="1"/>
    <col min="11784" max="11784" width="8.88671875" style="67" customWidth="1"/>
    <col min="11785" max="11786" width="7.44140625" style="67" customWidth="1"/>
    <col min="11787" max="11799" width="3" style="67" customWidth="1"/>
    <col min="11800" max="11802" width="3" style="67" bestFit="1" customWidth="1"/>
    <col min="11803" max="11804" width="3" style="67" customWidth="1"/>
    <col min="11805" max="11806" width="3" style="67" bestFit="1" customWidth="1"/>
    <col min="11807" max="11812" width="3" style="67" customWidth="1"/>
    <col min="11813" max="12033" width="9.109375" style="67"/>
    <col min="12034" max="12034" width="5.33203125" style="67" customWidth="1"/>
    <col min="12035" max="12035" width="5.5546875" style="67" customWidth="1"/>
    <col min="12036" max="12036" width="6.5546875" style="67" customWidth="1"/>
    <col min="12037" max="12037" width="6.109375" style="67" customWidth="1"/>
    <col min="12038" max="12038" width="7.6640625" style="67" customWidth="1"/>
    <col min="12039" max="12039" width="6.6640625" style="67" customWidth="1"/>
    <col min="12040" max="12040" width="8.88671875" style="67" customWidth="1"/>
    <col min="12041" max="12042" width="7.44140625" style="67" customWidth="1"/>
    <col min="12043" max="12055" width="3" style="67" customWidth="1"/>
    <col min="12056" max="12058" width="3" style="67" bestFit="1" customWidth="1"/>
    <col min="12059" max="12060" width="3" style="67" customWidth="1"/>
    <col min="12061" max="12062" width="3" style="67" bestFit="1" customWidth="1"/>
    <col min="12063" max="12068" width="3" style="67" customWidth="1"/>
    <col min="12069" max="12289" width="9.109375" style="67"/>
    <col min="12290" max="12290" width="5.33203125" style="67" customWidth="1"/>
    <col min="12291" max="12291" width="5.5546875" style="67" customWidth="1"/>
    <col min="12292" max="12292" width="6.5546875" style="67" customWidth="1"/>
    <col min="12293" max="12293" width="6.109375" style="67" customWidth="1"/>
    <col min="12294" max="12294" width="7.6640625" style="67" customWidth="1"/>
    <col min="12295" max="12295" width="6.6640625" style="67" customWidth="1"/>
    <col min="12296" max="12296" width="8.88671875" style="67" customWidth="1"/>
    <col min="12297" max="12298" width="7.44140625" style="67" customWidth="1"/>
    <col min="12299" max="12311" width="3" style="67" customWidth="1"/>
    <col min="12312" max="12314" width="3" style="67" bestFit="1" customWidth="1"/>
    <col min="12315" max="12316" width="3" style="67" customWidth="1"/>
    <col min="12317" max="12318" width="3" style="67" bestFit="1" customWidth="1"/>
    <col min="12319" max="12324" width="3" style="67" customWidth="1"/>
    <col min="12325" max="12545" width="9.109375" style="67"/>
    <col min="12546" max="12546" width="5.33203125" style="67" customWidth="1"/>
    <col min="12547" max="12547" width="5.5546875" style="67" customWidth="1"/>
    <col min="12548" max="12548" width="6.5546875" style="67" customWidth="1"/>
    <col min="12549" max="12549" width="6.109375" style="67" customWidth="1"/>
    <col min="12550" max="12550" width="7.6640625" style="67" customWidth="1"/>
    <col min="12551" max="12551" width="6.6640625" style="67" customWidth="1"/>
    <col min="12552" max="12552" width="8.88671875" style="67" customWidth="1"/>
    <col min="12553" max="12554" width="7.44140625" style="67" customWidth="1"/>
    <col min="12555" max="12567" width="3" style="67" customWidth="1"/>
    <col min="12568" max="12570" width="3" style="67" bestFit="1" customWidth="1"/>
    <col min="12571" max="12572" width="3" style="67" customWidth="1"/>
    <col min="12573" max="12574" width="3" style="67" bestFit="1" customWidth="1"/>
    <col min="12575" max="12580" width="3" style="67" customWidth="1"/>
    <col min="12581" max="12801" width="9.109375" style="67"/>
    <col min="12802" max="12802" width="5.33203125" style="67" customWidth="1"/>
    <col min="12803" max="12803" width="5.5546875" style="67" customWidth="1"/>
    <col min="12804" max="12804" width="6.5546875" style="67" customWidth="1"/>
    <col min="12805" max="12805" width="6.109375" style="67" customWidth="1"/>
    <col min="12806" max="12806" width="7.6640625" style="67" customWidth="1"/>
    <col min="12807" max="12807" width="6.6640625" style="67" customWidth="1"/>
    <col min="12808" max="12808" width="8.88671875" style="67" customWidth="1"/>
    <col min="12809" max="12810" width="7.44140625" style="67" customWidth="1"/>
    <col min="12811" max="12823" width="3" style="67" customWidth="1"/>
    <col min="12824" max="12826" width="3" style="67" bestFit="1" customWidth="1"/>
    <col min="12827" max="12828" width="3" style="67" customWidth="1"/>
    <col min="12829" max="12830" width="3" style="67" bestFit="1" customWidth="1"/>
    <col min="12831" max="12836" width="3" style="67" customWidth="1"/>
    <col min="12837" max="13057" width="9.109375" style="67"/>
    <col min="13058" max="13058" width="5.33203125" style="67" customWidth="1"/>
    <col min="13059" max="13059" width="5.5546875" style="67" customWidth="1"/>
    <col min="13060" max="13060" width="6.5546875" style="67" customWidth="1"/>
    <col min="13061" max="13061" width="6.109375" style="67" customWidth="1"/>
    <col min="13062" max="13062" width="7.6640625" style="67" customWidth="1"/>
    <col min="13063" max="13063" width="6.6640625" style="67" customWidth="1"/>
    <col min="13064" max="13064" width="8.88671875" style="67" customWidth="1"/>
    <col min="13065" max="13066" width="7.44140625" style="67" customWidth="1"/>
    <col min="13067" max="13079" width="3" style="67" customWidth="1"/>
    <col min="13080" max="13082" width="3" style="67" bestFit="1" customWidth="1"/>
    <col min="13083" max="13084" width="3" style="67" customWidth="1"/>
    <col min="13085" max="13086" width="3" style="67" bestFit="1" customWidth="1"/>
    <col min="13087" max="13092" width="3" style="67" customWidth="1"/>
    <col min="13093" max="13313" width="9.109375" style="67"/>
    <col min="13314" max="13314" width="5.33203125" style="67" customWidth="1"/>
    <col min="13315" max="13315" width="5.5546875" style="67" customWidth="1"/>
    <col min="13316" max="13316" width="6.5546875" style="67" customWidth="1"/>
    <col min="13317" max="13317" width="6.109375" style="67" customWidth="1"/>
    <col min="13318" max="13318" width="7.6640625" style="67" customWidth="1"/>
    <col min="13319" max="13319" width="6.6640625" style="67" customWidth="1"/>
    <col min="13320" max="13320" width="8.88671875" style="67" customWidth="1"/>
    <col min="13321" max="13322" width="7.44140625" style="67" customWidth="1"/>
    <col min="13323" max="13335" width="3" style="67" customWidth="1"/>
    <col min="13336" max="13338" width="3" style="67" bestFit="1" customWidth="1"/>
    <col min="13339" max="13340" width="3" style="67" customWidth="1"/>
    <col min="13341" max="13342" width="3" style="67" bestFit="1" customWidth="1"/>
    <col min="13343" max="13348" width="3" style="67" customWidth="1"/>
    <col min="13349" max="13569" width="9.109375" style="67"/>
    <col min="13570" max="13570" width="5.33203125" style="67" customWidth="1"/>
    <col min="13571" max="13571" width="5.5546875" style="67" customWidth="1"/>
    <col min="13572" max="13572" width="6.5546875" style="67" customWidth="1"/>
    <col min="13573" max="13573" width="6.109375" style="67" customWidth="1"/>
    <col min="13574" max="13574" width="7.6640625" style="67" customWidth="1"/>
    <col min="13575" max="13575" width="6.6640625" style="67" customWidth="1"/>
    <col min="13576" max="13576" width="8.88671875" style="67" customWidth="1"/>
    <col min="13577" max="13578" width="7.44140625" style="67" customWidth="1"/>
    <col min="13579" max="13591" width="3" style="67" customWidth="1"/>
    <col min="13592" max="13594" width="3" style="67" bestFit="1" customWidth="1"/>
    <col min="13595" max="13596" width="3" style="67" customWidth="1"/>
    <col min="13597" max="13598" width="3" style="67" bestFit="1" customWidth="1"/>
    <col min="13599" max="13604" width="3" style="67" customWidth="1"/>
    <col min="13605" max="13825" width="9.109375" style="67"/>
    <col min="13826" max="13826" width="5.33203125" style="67" customWidth="1"/>
    <col min="13827" max="13827" width="5.5546875" style="67" customWidth="1"/>
    <col min="13828" max="13828" width="6.5546875" style="67" customWidth="1"/>
    <col min="13829" max="13829" width="6.109375" style="67" customWidth="1"/>
    <col min="13830" max="13830" width="7.6640625" style="67" customWidth="1"/>
    <col min="13831" max="13831" width="6.6640625" style="67" customWidth="1"/>
    <col min="13832" max="13832" width="8.88671875" style="67" customWidth="1"/>
    <col min="13833" max="13834" width="7.44140625" style="67" customWidth="1"/>
    <col min="13835" max="13847" width="3" style="67" customWidth="1"/>
    <col min="13848" max="13850" width="3" style="67" bestFit="1" customWidth="1"/>
    <col min="13851" max="13852" width="3" style="67" customWidth="1"/>
    <col min="13853" max="13854" width="3" style="67" bestFit="1" customWidth="1"/>
    <col min="13855" max="13860" width="3" style="67" customWidth="1"/>
    <col min="13861" max="14081" width="9.109375" style="67"/>
    <col min="14082" max="14082" width="5.33203125" style="67" customWidth="1"/>
    <col min="14083" max="14083" width="5.5546875" style="67" customWidth="1"/>
    <col min="14084" max="14084" width="6.5546875" style="67" customWidth="1"/>
    <col min="14085" max="14085" width="6.109375" style="67" customWidth="1"/>
    <col min="14086" max="14086" width="7.6640625" style="67" customWidth="1"/>
    <col min="14087" max="14087" width="6.6640625" style="67" customWidth="1"/>
    <col min="14088" max="14088" width="8.88671875" style="67" customWidth="1"/>
    <col min="14089" max="14090" width="7.44140625" style="67" customWidth="1"/>
    <col min="14091" max="14103" width="3" style="67" customWidth="1"/>
    <col min="14104" max="14106" width="3" style="67" bestFit="1" customWidth="1"/>
    <col min="14107" max="14108" width="3" style="67" customWidth="1"/>
    <col min="14109" max="14110" width="3" style="67" bestFit="1" customWidth="1"/>
    <col min="14111" max="14116" width="3" style="67" customWidth="1"/>
    <col min="14117" max="14337" width="9.109375" style="67"/>
    <col min="14338" max="14338" width="5.33203125" style="67" customWidth="1"/>
    <col min="14339" max="14339" width="5.5546875" style="67" customWidth="1"/>
    <col min="14340" max="14340" width="6.5546875" style="67" customWidth="1"/>
    <col min="14341" max="14341" width="6.109375" style="67" customWidth="1"/>
    <col min="14342" max="14342" width="7.6640625" style="67" customWidth="1"/>
    <col min="14343" max="14343" width="6.6640625" style="67" customWidth="1"/>
    <col min="14344" max="14344" width="8.88671875" style="67" customWidth="1"/>
    <col min="14345" max="14346" width="7.44140625" style="67" customWidth="1"/>
    <col min="14347" max="14359" width="3" style="67" customWidth="1"/>
    <col min="14360" max="14362" width="3" style="67" bestFit="1" customWidth="1"/>
    <col min="14363" max="14364" width="3" style="67" customWidth="1"/>
    <col min="14365" max="14366" width="3" style="67" bestFit="1" customWidth="1"/>
    <col min="14367" max="14372" width="3" style="67" customWidth="1"/>
    <col min="14373" max="14593" width="9.109375" style="67"/>
    <col min="14594" max="14594" width="5.33203125" style="67" customWidth="1"/>
    <col min="14595" max="14595" width="5.5546875" style="67" customWidth="1"/>
    <col min="14596" max="14596" width="6.5546875" style="67" customWidth="1"/>
    <col min="14597" max="14597" width="6.109375" style="67" customWidth="1"/>
    <col min="14598" max="14598" width="7.6640625" style="67" customWidth="1"/>
    <col min="14599" max="14599" width="6.6640625" style="67" customWidth="1"/>
    <col min="14600" max="14600" width="8.88671875" style="67" customWidth="1"/>
    <col min="14601" max="14602" width="7.44140625" style="67" customWidth="1"/>
    <col min="14603" max="14615" width="3" style="67" customWidth="1"/>
    <col min="14616" max="14618" width="3" style="67" bestFit="1" customWidth="1"/>
    <col min="14619" max="14620" width="3" style="67" customWidth="1"/>
    <col min="14621" max="14622" width="3" style="67" bestFit="1" customWidth="1"/>
    <col min="14623" max="14628" width="3" style="67" customWidth="1"/>
    <col min="14629" max="14849" width="9.109375" style="67"/>
    <col min="14850" max="14850" width="5.33203125" style="67" customWidth="1"/>
    <col min="14851" max="14851" width="5.5546875" style="67" customWidth="1"/>
    <col min="14852" max="14852" width="6.5546875" style="67" customWidth="1"/>
    <col min="14853" max="14853" width="6.109375" style="67" customWidth="1"/>
    <col min="14854" max="14854" width="7.6640625" style="67" customWidth="1"/>
    <col min="14855" max="14855" width="6.6640625" style="67" customWidth="1"/>
    <col min="14856" max="14856" width="8.88671875" style="67" customWidth="1"/>
    <col min="14857" max="14858" width="7.44140625" style="67" customWidth="1"/>
    <col min="14859" max="14871" width="3" style="67" customWidth="1"/>
    <col min="14872" max="14874" width="3" style="67" bestFit="1" customWidth="1"/>
    <col min="14875" max="14876" width="3" style="67" customWidth="1"/>
    <col min="14877" max="14878" width="3" style="67" bestFit="1" customWidth="1"/>
    <col min="14879" max="14884" width="3" style="67" customWidth="1"/>
    <col min="14885" max="15105" width="9.109375" style="67"/>
    <col min="15106" max="15106" width="5.33203125" style="67" customWidth="1"/>
    <col min="15107" max="15107" width="5.5546875" style="67" customWidth="1"/>
    <col min="15108" max="15108" width="6.5546875" style="67" customWidth="1"/>
    <col min="15109" max="15109" width="6.109375" style="67" customWidth="1"/>
    <col min="15110" max="15110" width="7.6640625" style="67" customWidth="1"/>
    <col min="15111" max="15111" width="6.6640625" style="67" customWidth="1"/>
    <col min="15112" max="15112" width="8.88671875" style="67" customWidth="1"/>
    <col min="15113" max="15114" width="7.44140625" style="67" customWidth="1"/>
    <col min="15115" max="15127" width="3" style="67" customWidth="1"/>
    <col min="15128" max="15130" width="3" style="67" bestFit="1" customWidth="1"/>
    <col min="15131" max="15132" width="3" style="67" customWidth="1"/>
    <col min="15133" max="15134" width="3" style="67" bestFit="1" customWidth="1"/>
    <col min="15135" max="15140" width="3" style="67" customWidth="1"/>
    <col min="15141" max="15361" width="9.109375" style="67"/>
    <col min="15362" max="15362" width="5.33203125" style="67" customWidth="1"/>
    <col min="15363" max="15363" width="5.5546875" style="67" customWidth="1"/>
    <col min="15364" max="15364" width="6.5546875" style="67" customWidth="1"/>
    <col min="15365" max="15365" width="6.109375" style="67" customWidth="1"/>
    <col min="15366" max="15366" width="7.6640625" style="67" customWidth="1"/>
    <col min="15367" max="15367" width="6.6640625" style="67" customWidth="1"/>
    <col min="15368" max="15368" width="8.88671875" style="67" customWidth="1"/>
    <col min="15369" max="15370" width="7.44140625" style="67" customWidth="1"/>
    <col min="15371" max="15383" width="3" style="67" customWidth="1"/>
    <col min="15384" max="15386" width="3" style="67" bestFit="1" customWidth="1"/>
    <col min="15387" max="15388" width="3" style="67" customWidth="1"/>
    <col min="15389" max="15390" width="3" style="67" bestFit="1" customWidth="1"/>
    <col min="15391" max="15396" width="3" style="67" customWidth="1"/>
    <col min="15397" max="15617" width="9.109375" style="67"/>
    <col min="15618" max="15618" width="5.33203125" style="67" customWidth="1"/>
    <col min="15619" max="15619" width="5.5546875" style="67" customWidth="1"/>
    <col min="15620" max="15620" width="6.5546875" style="67" customWidth="1"/>
    <col min="15621" max="15621" width="6.109375" style="67" customWidth="1"/>
    <col min="15622" max="15622" width="7.6640625" style="67" customWidth="1"/>
    <col min="15623" max="15623" width="6.6640625" style="67" customWidth="1"/>
    <col min="15624" max="15624" width="8.88671875" style="67" customWidth="1"/>
    <col min="15625" max="15626" width="7.44140625" style="67" customWidth="1"/>
    <col min="15627" max="15639" width="3" style="67" customWidth="1"/>
    <col min="15640" max="15642" width="3" style="67" bestFit="1" customWidth="1"/>
    <col min="15643" max="15644" width="3" style="67" customWidth="1"/>
    <col min="15645" max="15646" width="3" style="67" bestFit="1" customWidth="1"/>
    <col min="15647" max="15652" width="3" style="67" customWidth="1"/>
    <col min="15653" max="15873" width="9.109375" style="67"/>
    <col min="15874" max="15874" width="5.33203125" style="67" customWidth="1"/>
    <col min="15875" max="15875" width="5.5546875" style="67" customWidth="1"/>
    <col min="15876" max="15876" width="6.5546875" style="67" customWidth="1"/>
    <col min="15877" max="15877" width="6.109375" style="67" customWidth="1"/>
    <col min="15878" max="15878" width="7.6640625" style="67" customWidth="1"/>
    <col min="15879" max="15879" width="6.6640625" style="67" customWidth="1"/>
    <col min="15880" max="15880" width="8.88671875" style="67" customWidth="1"/>
    <col min="15881" max="15882" width="7.44140625" style="67" customWidth="1"/>
    <col min="15883" max="15895" width="3" style="67" customWidth="1"/>
    <col min="15896" max="15898" width="3" style="67" bestFit="1" customWidth="1"/>
    <col min="15899" max="15900" width="3" style="67" customWidth="1"/>
    <col min="15901" max="15902" width="3" style="67" bestFit="1" customWidth="1"/>
    <col min="15903" max="15908" width="3" style="67" customWidth="1"/>
    <col min="15909" max="16129" width="9.109375" style="67"/>
    <col min="16130" max="16130" width="5.33203125" style="67" customWidth="1"/>
    <col min="16131" max="16131" width="5.5546875" style="67" customWidth="1"/>
    <col min="16132" max="16132" width="6.5546875" style="67" customWidth="1"/>
    <col min="16133" max="16133" width="6.109375" style="67" customWidth="1"/>
    <col min="16134" max="16134" width="7.6640625" style="67" customWidth="1"/>
    <col min="16135" max="16135" width="6.6640625" style="67" customWidth="1"/>
    <col min="16136" max="16136" width="8.88671875" style="67" customWidth="1"/>
    <col min="16137" max="16138" width="7.44140625" style="67" customWidth="1"/>
    <col min="16139" max="16151" width="3" style="67" customWidth="1"/>
    <col min="16152" max="16154" width="3" style="67" bestFit="1" customWidth="1"/>
    <col min="16155" max="16156" width="3" style="67" customWidth="1"/>
    <col min="16157" max="16158" width="3" style="67" bestFit="1" customWidth="1"/>
    <col min="16159" max="16164" width="3" style="67" customWidth="1"/>
    <col min="16165" max="16384" width="9.109375" style="67"/>
  </cols>
  <sheetData>
    <row r="1" spans="1:36">
      <c r="AJ1" s="91" t="s">
        <v>357</v>
      </c>
    </row>
    <row r="2" spans="1:36" ht="22.5" customHeight="1">
      <c r="B2" s="516" t="s">
        <v>700</v>
      </c>
      <c r="C2" s="516"/>
      <c r="D2" s="516"/>
      <c r="E2" s="516"/>
      <c r="F2" s="516"/>
      <c r="G2" s="516"/>
      <c r="H2" s="516"/>
      <c r="I2" s="516"/>
      <c r="J2" s="516"/>
      <c r="K2" s="516"/>
      <c r="L2" s="516"/>
      <c r="M2" s="516"/>
      <c r="N2" s="516"/>
      <c r="O2" s="516"/>
      <c r="P2" s="516"/>
      <c r="Q2" s="516"/>
      <c r="R2" s="516"/>
      <c r="S2" s="516"/>
      <c r="T2" s="516"/>
      <c r="U2" s="516"/>
      <c r="V2" s="516"/>
      <c r="W2" s="516"/>
      <c r="X2" s="516"/>
      <c r="Y2" s="516"/>
      <c r="Z2" s="516"/>
      <c r="AA2" s="516"/>
      <c r="AB2" s="516"/>
      <c r="AC2" s="516"/>
      <c r="AD2" s="516"/>
      <c r="AE2" s="516"/>
      <c r="AF2" s="516"/>
      <c r="AG2" s="516"/>
      <c r="AH2" s="516"/>
      <c r="AI2" s="516"/>
      <c r="AJ2" s="516"/>
    </row>
    <row r="3" spans="1:36" ht="22.5" customHeight="1">
      <c r="B3" s="517" t="s">
        <v>304</v>
      </c>
      <c r="C3" s="517"/>
      <c r="D3" s="517"/>
      <c r="E3" s="517"/>
      <c r="F3" s="517"/>
      <c r="G3" s="517"/>
      <c r="H3" s="517"/>
      <c r="I3" s="157"/>
      <c r="J3" s="157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85"/>
      <c r="AI3" s="185"/>
      <c r="AJ3" s="185"/>
    </row>
    <row r="4" spans="1:36" ht="36.75" customHeight="1">
      <c r="A4" s="457" t="s">
        <v>155</v>
      </c>
      <c r="B4" s="457" t="s">
        <v>305</v>
      </c>
      <c r="C4" s="457" t="s">
        <v>306</v>
      </c>
      <c r="D4" s="457" t="s">
        <v>307</v>
      </c>
      <c r="E4" s="457"/>
      <c r="F4" s="457"/>
      <c r="G4" s="482" t="s">
        <v>308</v>
      </c>
      <c r="H4" s="482" t="s">
        <v>309</v>
      </c>
      <c r="I4" s="482" t="s">
        <v>310</v>
      </c>
      <c r="J4" s="482" t="s">
        <v>311</v>
      </c>
      <c r="K4" s="457" t="s">
        <v>312</v>
      </c>
      <c r="L4" s="457"/>
      <c r="M4" s="457"/>
      <c r="N4" s="457"/>
      <c r="O4" s="457"/>
      <c r="P4" s="457"/>
      <c r="Q4" s="457"/>
      <c r="R4" s="457"/>
      <c r="S4" s="457"/>
      <c r="T4" s="457"/>
      <c r="U4" s="457"/>
      <c r="V4" s="457"/>
      <c r="W4" s="457"/>
      <c r="X4" s="457" t="s">
        <v>313</v>
      </c>
      <c r="Y4" s="457"/>
      <c r="Z4" s="457"/>
      <c r="AA4" s="457"/>
      <c r="AB4" s="457"/>
      <c r="AC4" s="457"/>
      <c r="AD4" s="457"/>
      <c r="AE4" s="457"/>
      <c r="AF4" s="457"/>
      <c r="AG4" s="457"/>
      <c r="AH4" s="457"/>
      <c r="AI4" s="457"/>
      <c r="AJ4" s="457"/>
    </row>
    <row r="5" spans="1:36" ht="45" customHeight="1">
      <c r="A5" s="457"/>
      <c r="B5" s="457"/>
      <c r="C5" s="457"/>
      <c r="D5" s="165" t="s">
        <v>314</v>
      </c>
      <c r="E5" s="165" t="s">
        <v>315</v>
      </c>
      <c r="F5" s="165" t="s">
        <v>316</v>
      </c>
      <c r="G5" s="483"/>
      <c r="H5" s="483"/>
      <c r="I5" s="483"/>
      <c r="J5" s="483"/>
      <c r="K5" s="219" t="s">
        <v>246</v>
      </c>
      <c r="L5" s="219" t="s">
        <v>247</v>
      </c>
      <c r="M5" s="219" t="s">
        <v>248</v>
      </c>
      <c r="N5" s="219" t="s">
        <v>249</v>
      </c>
      <c r="O5" s="219" t="s">
        <v>250</v>
      </c>
      <c r="P5" s="219" t="s">
        <v>251</v>
      </c>
      <c r="Q5" s="219" t="s">
        <v>252</v>
      </c>
      <c r="R5" s="219" t="s">
        <v>253</v>
      </c>
      <c r="S5" s="219" t="s">
        <v>254</v>
      </c>
      <c r="T5" s="219" t="s">
        <v>255</v>
      </c>
      <c r="U5" s="219" t="s">
        <v>256</v>
      </c>
      <c r="V5" s="219" t="s">
        <v>257</v>
      </c>
      <c r="W5" s="220" t="s">
        <v>160</v>
      </c>
      <c r="X5" s="219" t="s">
        <v>246</v>
      </c>
      <c r="Y5" s="219" t="s">
        <v>247</v>
      </c>
      <c r="Z5" s="219" t="s">
        <v>248</v>
      </c>
      <c r="AA5" s="219" t="s">
        <v>249</v>
      </c>
      <c r="AB5" s="219" t="s">
        <v>250</v>
      </c>
      <c r="AC5" s="219" t="s">
        <v>251</v>
      </c>
      <c r="AD5" s="219" t="s">
        <v>252</v>
      </c>
      <c r="AE5" s="219" t="s">
        <v>253</v>
      </c>
      <c r="AF5" s="219" t="s">
        <v>254</v>
      </c>
      <c r="AG5" s="219" t="s">
        <v>255</v>
      </c>
      <c r="AH5" s="219" t="s">
        <v>256</v>
      </c>
      <c r="AI5" s="219" t="s">
        <v>257</v>
      </c>
      <c r="AJ5" s="220" t="s">
        <v>160</v>
      </c>
    </row>
    <row r="6" spans="1:36" ht="15" customHeight="1">
      <c r="A6" s="80"/>
      <c r="B6" s="128">
        <v>1</v>
      </c>
      <c r="C6" s="128">
        <v>2</v>
      </c>
      <c r="D6" s="127">
        <v>3</v>
      </c>
      <c r="E6" s="221" t="s">
        <v>197</v>
      </c>
      <c r="F6" s="127">
        <v>5</v>
      </c>
      <c r="G6" s="127">
        <v>6</v>
      </c>
      <c r="H6" s="127">
        <v>7</v>
      </c>
      <c r="I6" s="127">
        <v>8</v>
      </c>
      <c r="J6" s="127">
        <v>9</v>
      </c>
      <c r="K6" s="127">
        <v>10</v>
      </c>
      <c r="L6" s="127">
        <v>11</v>
      </c>
      <c r="M6" s="127">
        <v>12</v>
      </c>
      <c r="N6" s="127">
        <v>13</v>
      </c>
      <c r="O6" s="127">
        <v>14</v>
      </c>
      <c r="P6" s="127">
        <v>15</v>
      </c>
      <c r="Q6" s="127">
        <v>16</v>
      </c>
      <c r="R6" s="127">
        <v>17</v>
      </c>
      <c r="S6" s="127">
        <v>18</v>
      </c>
      <c r="T6" s="127">
        <v>19</v>
      </c>
      <c r="U6" s="127">
        <v>20</v>
      </c>
      <c r="V6" s="127">
        <v>21</v>
      </c>
      <c r="W6" s="127">
        <v>22</v>
      </c>
      <c r="X6" s="127">
        <v>23</v>
      </c>
      <c r="Y6" s="127">
        <v>24</v>
      </c>
      <c r="Z6" s="127">
        <v>25</v>
      </c>
      <c r="AA6" s="127">
        <v>26</v>
      </c>
      <c r="AB6" s="127">
        <v>27</v>
      </c>
      <c r="AC6" s="127">
        <v>28</v>
      </c>
      <c r="AD6" s="127">
        <v>29</v>
      </c>
      <c r="AE6" s="127">
        <v>30</v>
      </c>
      <c r="AF6" s="127">
        <v>31</v>
      </c>
      <c r="AG6" s="127">
        <v>32</v>
      </c>
      <c r="AH6" s="127">
        <v>33</v>
      </c>
      <c r="AI6" s="127">
        <v>34</v>
      </c>
      <c r="AJ6" s="127">
        <v>35</v>
      </c>
    </row>
    <row r="7" spans="1:36" ht="15" customHeight="1">
      <c r="A7" s="80">
        <v>1</v>
      </c>
      <c r="B7" s="128"/>
      <c r="C7" s="128"/>
      <c r="D7" s="127"/>
      <c r="E7" s="221"/>
      <c r="F7" s="127"/>
      <c r="G7" s="127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74"/>
      <c r="AG7" s="128"/>
      <c r="AH7" s="128"/>
      <c r="AI7" s="128"/>
      <c r="AJ7" s="128"/>
    </row>
    <row r="8" spans="1:36" ht="15" customHeight="1">
      <c r="A8" s="80">
        <v>2</v>
      </c>
      <c r="B8" s="128"/>
      <c r="C8" s="128"/>
      <c r="D8" s="127"/>
      <c r="E8" s="221"/>
      <c r="F8" s="127"/>
      <c r="G8" s="127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74"/>
      <c r="AG8" s="128"/>
      <c r="AH8" s="128"/>
      <c r="AI8" s="128"/>
      <c r="AJ8" s="128"/>
    </row>
    <row r="9" spans="1:36" ht="15" customHeight="1">
      <c r="A9" s="80">
        <v>3</v>
      </c>
      <c r="B9" s="128"/>
      <c r="C9" s="128"/>
      <c r="D9" s="127"/>
      <c r="E9" s="221"/>
      <c r="F9" s="127"/>
      <c r="G9" s="127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74"/>
      <c r="AG9" s="128"/>
      <c r="AH9" s="128"/>
      <c r="AI9" s="128"/>
      <c r="AJ9" s="128"/>
    </row>
    <row r="10" spans="1:36" ht="15" customHeight="1">
      <c r="A10" s="80">
        <v>4</v>
      </c>
      <c r="B10" s="128"/>
      <c r="C10" s="128"/>
      <c r="D10" s="127"/>
      <c r="E10" s="221"/>
      <c r="F10" s="127"/>
      <c r="G10" s="127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74"/>
      <c r="AG10" s="128"/>
      <c r="AH10" s="128"/>
      <c r="AI10" s="128"/>
      <c r="AJ10" s="128"/>
    </row>
    <row r="11" spans="1:36" ht="15" customHeight="1">
      <c r="A11" s="80">
        <v>5</v>
      </c>
      <c r="B11" s="128"/>
      <c r="C11" s="128"/>
      <c r="D11" s="127"/>
      <c r="E11" s="221"/>
      <c r="F11" s="127"/>
      <c r="G11" s="127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74"/>
      <c r="AG11" s="128"/>
      <c r="AH11" s="128"/>
      <c r="AI11" s="128"/>
      <c r="AJ11" s="128"/>
    </row>
    <row r="12" spans="1:36" ht="15" customHeight="1">
      <c r="A12" s="80">
        <v>6</v>
      </c>
      <c r="B12" s="128"/>
      <c r="C12" s="128"/>
      <c r="D12" s="127"/>
      <c r="E12" s="221"/>
      <c r="F12" s="127"/>
      <c r="G12" s="127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74"/>
      <c r="AG12" s="128"/>
      <c r="AH12" s="128"/>
      <c r="AI12" s="128"/>
      <c r="AJ12" s="128"/>
    </row>
    <row r="13" spans="1:36" ht="15" customHeight="1">
      <c r="A13" s="80">
        <v>7</v>
      </c>
      <c r="B13" s="128"/>
      <c r="C13" s="128"/>
      <c r="D13" s="127"/>
      <c r="E13" s="221"/>
      <c r="F13" s="127"/>
      <c r="G13" s="127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74"/>
      <c r="AG13" s="128"/>
      <c r="AH13" s="128"/>
      <c r="AI13" s="128"/>
      <c r="AJ13" s="128"/>
    </row>
    <row r="14" spans="1:36" ht="15" customHeight="1">
      <c r="A14" s="80">
        <v>8</v>
      </c>
      <c r="B14" s="128"/>
      <c r="C14" s="128"/>
      <c r="D14" s="127"/>
      <c r="E14" s="221"/>
      <c r="F14" s="127"/>
      <c r="G14" s="127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74"/>
      <c r="AG14" s="128"/>
      <c r="AH14" s="128"/>
      <c r="AI14" s="128"/>
      <c r="AJ14" s="128"/>
    </row>
    <row r="15" spans="1:36" ht="15" customHeight="1">
      <c r="A15" s="80">
        <v>9</v>
      </c>
      <c r="B15" s="507" t="s">
        <v>422</v>
      </c>
      <c r="C15" s="508"/>
      <c r="D15" s="508"/>
      <c r="E15" s="508"/>
      <c r="F15" s="508"/>
      <c r="G15" s="508"/>
      <c r="H15" s="508"/>
      <c r="I15" s="509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74"/>
      <c r="AG15" s="128"/>
      <c r="AH15" s="128"/>
      <c r="AI15" s="128"/>
      <c r="AJ15" s="128"/>
    </row>
    <row r="16" spans="1:36" ht="15" customHeight="1">
      <c r="A16" s="80">
        <v>10</v>
      </c>
      <c r="B16" s="97"/>
      <c r="C16" s="97"/>
      <c r="D16" s="97"/>
      <c r="E16" s="97"/>
      <c r="F16" s="97"/>
      <c r="G16" s="97"/>
      <c r="H16" s="97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  <c r="Z16" s="128"/>
      <c r="AA16" s="128"/>
      <c r="AB16" s="128"/>
      <c r="AC16" s="128"/>
      <c r="AD16" s="128"/>
      <c r="AE16" s="128"/>
      <c r="AF16" s="174"/>
      <c r="AG16" s="128"/>
      <c r="AH16" s="128"/>
      <c r="AI16" s="128"/>
      <c r="AJ16" s="128"/>
    </row>
    <row r="17" spans="1:36" ht="15" customHeight="1">
      <c r="A17" s="80">
        <v>11</v>
      </c>
      <c r="B17" s="97"/>
      <c r="C17" s="97"/>
      <c r="D17" s="97"/>
      <c r="E17" s="97"/>
      <c r="F17" s="97"/>
      <c r="G17" s="97"/>
      <c r="H17" s="97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8"/>
      <c r="AE17" s="128"/>
      <c r="AF17" s="174"/>
      <c r="AG17" s="128"/>
      <c r="AH17" s="128"/>
      <c r="AI17" s="128"/>
      <c r="AJ17" s="128"/>
    </row>
    <row r="18" spans="1:36" ht="15" customHeight="1">
      <c r="A18" s="80">
        <v>12</v>
      </c>
      <c r="B18" s="507" t="s">
        <v>423</v>
      </c>
      <c r="C18" s="508"/>
      <c r="D18" s="508"/>
      <c r="E18" s="508"/>
      <c r="F18" s="508"/>
      <c r="G18" s="508"/>
      <c r="H18" s="509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28"/>
      <c r="AE18" s="128"/>
      <c r="AF18" s="174"/>
      <c r="AG18" s="128"/>
      <c r="AH18" s="128"/>
      <c r="AI18" s="128"/>
      <c r="AJ18" s="128"/>
    </row>
    <row r="19" spans="1:36" ht="15" customHeight="1">
      <c r="A19" s="80">
        <v>13</v>
      </c>
      <c r="B19" s="97"/>
      <c r="C19" s="97"/>
      <c r="D19" s="97"/>
      <c r="E19" s="97"/>
      <c r="F19" s="97"/>
      <c r="G19" s="97"/>
      <c r="H19" s="97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8"/>
      <c r="AE19" s="128"/>
      <c r="AF19" s="174"/>
      <c r="AG19" s="128"/>
      <c r="AH19" s="128"/>
      <c r="AI19" s="128"/>
      <c r="AJ19" s="128"/>
    </row>
    <row r="20" spans="1:36" ht="15" customHeight="1">
      <c r="A20" s="80">
        <v>14</v>
      </c>
      <c r="B20" s="97"/>
      <c r="C20" s="97"/>
      <c r="D20" s="97"/>
      <c r="E20" s="106"/>
      <c r="F20" s="97"/>
      <c r="G20" s="97"/>
      <c r="H20" s="97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  <c r="Z20" s="128"/>
      <c r="AA20" s="128"/>
      <c r="AB20" s="128"/>
      <c r="AC20" s="128"/>
      <c r="AD20" s="128"/>
      <c r="AE20" s="128"/>
      <c r="AF20" s="174"/>
      <c r="AG20" s="128"/>
      <c r="AH20" s="128"/>
      <c r="AI20" s="128"/>
      <c r="AJ20" s="128"/>
    </row>
    <row r="21" spans="1:36" ht="15" customHeight="1">
      <c r="A21" s="80">
        <v>15</v>
      </c>
      <c r="B21" s="97"/>
      <c r="C21" s="97"/>
      <c r="D21" s="97"/>
      <c r="E21" s="106"/>
      <c r="F21" s="97"/>
      <c r="G21" s="97"/>
      <c r="H21" s="266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69"/>
      <c r="AG21" s="128"/>
      <c r="AH21" s="128"/>
      <c r="AI21" s="169"/>
      <c r="AJ21" s="128"/>
    </row>
    <row r="22" spans="1:36" ht="27.75" customHeight="1">
      <c r="A22" s="80">
        <v>16</v>
      </c>
      <c r="B22" s="510" t="s">
        <v>424</v>
      </c>
      <c r="C22" s="511"/>
      <c r="D22" s="511"/>
      <c r="E22" s="511"/>
      <c r="F22" s="511"/>
      <c r="G22" s="511"/>
      <c r="H22" s="511"/>
      <c r="I22" s="512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128"/>
      <c r="AA22" s="128"/>
      <c r="AB22" s="128"/>
      <c r="AC22" s="128"/>
      <c r="AD22" s="128"/>
      <c r="AE22" s="128"/>
      <c r="AF22" s="174"/>
      <c r="AG22" s="128"/>
      <c r="AH22" s="128"/>
      <c r="AI22" s="128"/>
      <c r="AJ22" s="128"/>
    </row>
    <row r="23" spans="1:36" ht="15" customHeight="1">
      <c r="A23" s="80">
        <v>17</v>
      </c>
      <c r="B23" s="97"/>
      <c r="C23" s="97"/>
      <c r="D23" s="97"/>
      <c r="E23" s="106"/>
      <c r="F23" s="97"/>
      <c r="G23" s="97"/>
      <c r="H23" s="97"/>
      <c r="I23" s="128"/>
      <c r="J23" s="128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28"/>
      <c r="AD23" s="128"/>
      <c r="AE23" s="128"/>
      <c r="AF23" s="128"/>
      <c r="AG23" s="128"/>
      <c r="AH23" s="128"/>
      <c r="AI23" s="128"/>
      <c r="AJ23" s="128"/>
    </row>
    <row r="24" spans="1:36" ht="15" customHeight="1">
      <c r="A24" s="80">
        <v>18</v>
      </c>
      <c r="B24" s="97"/>
      <c r="C24" s="97"/>
      <c r="D24" s="112"/>
      <c r="E24" s="117"/>
      <c r="F24" s="117"/>
      <c r="G24" s="117"/>
      <c r="H24" s="97"/>
      <c r="I24" s="223"/>
      <c r="J24" s="223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8"/>
      <c r="V24" s="128"/>
      <c r="W24" s="128"/>
      <c r="X24" s="128"/>
      <c r="Y24" s="128"/>
      <c r="Z24" s="128"/>
      <c r="AA24" s="128"/>
      <c r="AB24" s="128"/>
      <c r="AC24" s="128"/>
      <c r="AD24" s="128"/>
      <c r="AE24" s="128"/>
      <c r="AF24" s="128"/>
      <c r="AG24" s="128"/>
      <c r="AH24" s="128"/>
      <c r="AI24" s="128"/>
      <c r="AJ24" s="128"/>
    </row>
    <row r="25" spans="1:36" ht="27.75" customHeight="1">
      <c r="A25" s="80">
        <v>19</v>
      </c>
      <c r="B25" s="510" t="s">
        <v>425</v>
      </c>
      <c r="C25" s="511"/>
      <c r="D25" s="511"/>
      <c r="E25" s="511"/>
      <c r="F25" s="511"/>
      <c r="G25" s="511"/>
      <c r="H25" s="512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28"/>
      <c r="AA25" s="128"/>
      <c r="AB25" s="128"/>
      <c r="AC25" s="128"/>
      <c r="AD25" s="128"/>
      <c r="AE25" s="128"/>
      <c r="AF25" s="128"/>
      <c r="AG25" s="128"/>
      <c r="AH25" s="128"/>
      <c r="AI25" s="128"/>
      <c r="AJ25" s="128"/>
    </row>
    <row r="26" spans="1:36" ht="27" customHeight="1">
      <c r="A26" s="80">
        <v>20</v>
      </c>
      <c r="B26" s="513" t="s">
        <v>426</v>
      </c>
      <c r="C26" s="514"/>
      <c r="D26" s="514"/>
      <c r="E26" s="514"/>
      <c r="F26" s="514"/>
      <c r="G26" s="514"/>
      <c r="H26" s="515"/>
      <c r="I26" s="224" t="s">
        <v>317</v>
      </c>
      <c r="J26" s="224"/>
      <c r="K26" s="224" t="s">
        <v>317</v>
      </c>
      <c r="L26" s="224" t="s">
        <v>317</v>
      </c>
      <c r="M26" s="224" t="s">
        <v>317</v>
      </c>
      <c r="N26" s="224" t="s">
        <v>317</v>
      </c>
      <c r="O26" s="224" t="s">
        <v>317</v>
      </c>
      <c r="P26" s="224" t="s">
        <v>317</v>
      </c>
      <c r="Q26" s="224" t="s">
        <v>317</v>
      </c>
      <c r="R26" s="224" t="s">
        <v>317</v>
      </c>
      <c r="S26" s="224" t="s">
        <v>317</v>
      </c>
      <c r="T26" s="224" t="s">
        <v>317</v>
      </c>
      <c r="U26" s="224" t="s">
        <v>317</v>
      </c>
      <c r="V26" s="224" t="s">
        <v>317</v>
      </c>
      <c r="W26" s="224" t="s">
        <v>317</v>
      </c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</row>
    <row r="27" spans="1:36">
      <c r="A27" s="80">
        <v>21</v>
      </c>
      <c r="B27" s="128"/>
      <c r="C27" s="128"/>
      <c r="D27" s="127"/>
      <c r="E27" s="221"/>
      <c r="F27" s="127"/>
      <c r="G27" s="127"/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  <c r="AF27" s="174"/>
      <c r="AG27" s="128"/>
      <c r="AH27" s="128"/>
      <c r="AI27" s="128"/>
      <c r="AJ27" s="128"/>
    </row>
    <row r="28" spans="1:36">
      <c r="A28" s="80">
        <v>22</v>
      </c>
      <c r="B28" s="128"/>
      <c r="C28" s="128"/>
      <c r="D28" s="127"/>
      <c r="E28" s="221"/>
      <c r="F28" s="127"/>
      <c r="G28" s="127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28"/>
      <c r="AE28" s="128"/>
      <c r="AF28" s="174"/>
      <c r="AG28" s="128"/>
      <c r="AH28" s="128"/>
      <c r="AI28" s="128"/>
      <c r="AJ28" s="128"/>
    </row>
    <row r="29" spans="1:36">
      <c r="A29" s="80">
        <v>23</v>
      </c>
      <c r="B29" s="128"/>
      <c r="C29" s="128"/>
      <c r="D29" s="127"/>
      <c r="E29" s="221"/>
      <c r="F29" s="127"/>
      <c r="G29" s="127"/>
      <c r="H29" s="128"/>
      <c r="I29" s="128"/>
      <c r="J29" s="128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  <c r="AF29" s="174"/>
      <c r="AG29" s="128"/>
      <c r="AH29" s="128"/>
      <c r="AI29" s="128"/>
      <c r="AJ29" s="128"/>
    </row>
    <row r="30" spans="1:36">
      <c r="A30" s="80">
        <v>24</v>
      </c>
      <c r="B30" s="513" t="s">
        <v>427</v>
      </c>
      <c r="C30" s="514"/>
      <c r="D30" s="514"/>
      <c r="E30" s="514"/>
      <c r="F30" s="514"/>
      <c r="G30" s="514"/>
      <c r="H30" s="515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W30" s="128"/>
      <c r="X30" s="128"/>
      <c r="Y30" s="128"/>
      <c r="Z30" s="128"/>
      <c r="AA30" s="128"/>
      <c r="AB30" s="128"/>
      <c r="AC30" s="128"/>
      <c r="AD30" s="128"/>
      <c r="AE30" s="128"/>
      <c r="AF30" s="174"/>
      <c r="AG30" s="128"/>
      <c r="AH30" s="128"/>
      <c r="AI30" s="128"/>
      <c r="AJ30" s="128"/>
    </row>
    <row r="32" spans="1:36">
      <c r="B32" s="67" t="s">
        <v>318</v>
      </c>
    </row>
    <row r="35" spans="2:3">
      <c r="B35" s="481" t="s">
        <v>180</v>
      </c>
      <c r="C35" s="481"/>
    </row>
    <row r="37" spans="2:3">
      <c r="B37" s="67" t="s">
        <v>134</v>
      </c>
    </row>
    <row r="39" spans="2:3">
      <c r="B39" s="67" t="s">
        <v>135</v>
      </c>
    </row>
  </sheetData>
  <mergeCells count="19">
    <mergeCell ref="B35:C35"/>
    <mergeCell ref="B25:H25"/>
    <mergeCell ref="B30:H30"/>
    <mergeCell ref="B18:H18"/>
    <mergeCell ref="B2:AJ2"/>
    <mergeCell ref="B3:H3"/>
    <mergeCell ref="B4:B5"/>
    <mergeCell ref="C4:C5"/>
    <mergeCell ref="D4:F4"/>
    <mergeCell ref="G4:G5"/>
    <mergeCell ref="H4:H5"/>
    <mergeCell ref="I4:I5"/>
    <mergeCell ref="J4:J5"/>
    <mergeCell ref="K4:W4"/>
    <mergeCell ref="A4:A5"/>
    <mergeCell ref="B15:I15"/>
    <mergeCell ref="B22:I22"/>
    <mergeCell ref="B26:H26"/>
    <mergeCell ref="X4:AJ4"/>
  </mergeCells>
  <printOptions horizontalCentered="1"/>
  <pageMargins left="0.70866141732283472" right="0" top="0" bottom="0" header="0.31496062992125984" footer="0.31496062992125984"/>
  <pageSetup paperSize="9" scale="84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workbookViewId="0">
      <selection activeCell="A3" sqref="A3:H3"/>
    </sheetView>
  </sheetViews>
  <sheetFormatPr defaultRowHeight="13.2"/>
  <cols>
    <col min="1" max="1" width="7" style="67" customWidth="1"/>
    <col min="2" max="2" width="21.88671875" style="67" customWidth="1"/>
    <col min="3" max="3" width="12" style="67" customWidth="1"/>
    <col min="4" max="6" width="12.33203125" style="67" customWidth="1"/>
    <col min="7" max="7" width="15.44140625" style="67" customWidth="1"/>
    <col min="8" max="8" width="18.109375" style="67" customWidth="1"/>
    <col min="9" max="257" width="9.109375" style="67"/>
    <col min="258" max="258" width="7" style="67" customWidth="1"/>
    <col min="259" max="259" width="21.88671875" style="67" customWidth="1"/>
    <col min="260" max="262" width="12.33203125" style="67" customWidth="1"/>
    <col min="263" max="263" width="15.44140625" style="67" customWidth="1"/>
    <col min="264" max="264" width="18.109375" style="67" customWidth="1"/>
    <col min="265" max="513" width="9.109375" style="67"/>
    <col min="514" max="514" width="7" style="67" customWidth="1"/>
    <col min="515" max="515" width="21.88671875" style="67" customWidth="1"/>
    <col min="516" max="518" width="12.33203125" style="67" customWidth="1"/>
    <col min="519" max="519" width="15.44140625" style="67" customWidth="1"/>
    <col min="520" max="520" width="18.109375" style="67" customWidth="1"/>
    <col min="521" max="769" width="9.109375" style="67"/>
    <col min="770" max="770" width="7" style="67" customWidth="1"/>
    <col min="771" max="771" width="21.88671875" style="67" customWidth="1"/>
    <col min="772" max="774" width="12.33203125" style="67" customWidth="1"/>
    <col min="775" max="775" width="15.44140625" style="67" customWidth="1"/>
    <col min="776" max="776" width="18.109375" style="67" customWidth="1"/>
    <col min="777" max="1025" width="9.109375" style="67"/>
    <col min="1026" max="1026" width="7" style="67" customWidth="1"/>
    <col min="1027" max="1027" width="21.88671875" style="67" customWidth="1"/>
    <col min="1028" max="1030" width="12.33203125" style="67" customWidth="1"/>
    <col min="1031" max="1031" width="15.44140625" style="67" customWidth="1"/>
    <col min="1032" max="1032" width="18.109375" style="67" customWidth="1"/>
    <col min="1033" max="1281" width="9.109375" style="67"/>
    <col min="1282" max="1282" width="7" style="67" customWidth="1"/>
    <col min="1283" max="1283" width="21.88671875" style="67" customWidth="1"/>
    <col min="1284" max="1286" width="12.33203125" style="67" customWidth="1"/>
    <col min="1287" max="1287" width="15.44140625" style="67" customWidth="1"/>
    <col min="1288" max="1288" width="18.109375" style="67" customWidth="1"/>
    <col min="1289" max="1537" width="9.109375" style="67"/>
    <col min="1538" max="1538" width="7" style="67" customWidth="1"/>
    <col min="1539" max="1539" width="21.88671875" style="67" customWidth="1"/>
    <col min="1540" max="1542" width="12.33203125" style="67" customWidth="1"/>
    <col min="1543" max="1543" width="15.44140625" style="67" customWidth="1"/>
    <col min="1544" max="1544" width="18.109375" style="67" customWidth="1"/>
    <col min="1545" max="1793" width="9.109375" style="67"/>
    <col min="1794" max="1794" width="7" style="67" customWidth="1"/>
    <col min="1795" max="1795" width="21.88671875" style="67" customWidth="1"/>
    <col min="1796" max="1798" width="12.33203125" style="67" customWidth="1"/>
    <col min="1799" max="1799" width="15.44140625" style="67" customWidth="1"/>
    <col min="1800" max="1800" width="18.109375" style="67" customWidth="1"/>
    <col min="1801" max="2049" width="9.109375" style="67"/>
    <col min="2050" max="2050" width="7" style="67" customWidth="1"/>
    <col min="2051" max="2051" width="21.88671875" style="67" customWidth="1"/>
    <col min="2052" max="2054" width="12.33203125" style="67" customWidth="1"/>
    <col min="2055" max="2055" width="15.44140625" style="67" customWidth="1"/>
    <col min="2056" max="2056" width="18.109375" style="67" customWidth="1"/>
    <col min="2057" max="2305" width="9.109375" style="67"/>
    <col min="2306" max="2306" width="7" style="67" customWidth="1"/>
    <col min="2307" max="2307" width="21.88671875" style="67" customWidth="1"/>
    <col min="2308" max="2310" width="12.33203125" style="67" customWidth="1"/>
    <col min="2311" max="2311" width="15.44140625" style="67" customWidth="1"/>
    <col min="2312" max="2312" width="18.109375" style="67" customWidth="1"/>
    <col min="2313" max="2561" width="9.109375" style="67"/>
    <col min="2562" max="2562" width="7" style="67" customWidth="1"/>
    <col min="2563" max="2563" width="21.88671875" style="67" customWidth="1"/>
    <col min="2564" max="2566" width="12.33203125" style="67" customWidth="1"/>
    <col min="2567" max="2567" width="15.44140625" style="67" customWidth="1"/>
    <col min="2568" max="2568" width="18.109375" style="67" customWidth="1"/>
    <col min="2569" max="2817" width="9.109375" style="67"/>
    <col min="2818" max="2818" width="7" style="67" customWidth="1"/>
    <col min="2819" max="2819" width="21.88671875" style="67" customWidth="1"/>
    <col min="2820" max="2822" width="12.33203125" style="67" customWidth="1"/>
    <col min="2823" max="2823" width="15.44140625" style="67" customWidth="1"/>
    <col min="2824" max="2824" width="18.109375" style="67" customWidth="1"/>
    <col min="2825" max="3073" width="9.109375" style="67"/>
    <col min="3074" max="3074" width="7" style="67" customWidth="1"/>
    <col min="3075" max="3075" width="21.88671875" style="67" customWidth="1"/>
    <col min="3076" max="3078" width="12.33203125" style="67" customWidth="1"/>
    <col min="3079" max="3079" width="15.44140625" style="67" customWidth="1"/>
    <col min="3080" max="3080" width="18.109375" style="67" customWidth="1"/>
    <col min="3081" max="3329" width="9.109375" style="67"/>
    <col min="3330" max="3330" width="7" style="67" customWidth="1"/>
    <col min="3331" max="3331" width="21.88671875" style="67" customWidth="1"/>
    <col min="3332" max="3334" width="12.33203125" style="67" customWidth="1"/>
    <col min="3335" max="3335" width="15.44140625" style="67" customWidth="1"/>
    <col min="3336" max="3336" width="18.109375" style="67" customWidth="1"/>
    <col min="3337" max="3585" width="9.109375" style="67"/>
    <col min="3586" max="3586" width="7" style="67" customWidth="1"/>
    <col min="3587" max="3587" width="21.88671875" style="67" customWidth="1"/>
    <col min="3588" max="3590" width="12.33203125" style="67" customWidth="1"/>
    <col min="3591" max="3591" width="15.44140625" style="67" customWidth="1"/>
    <col min="3592" max="3592" width="18.109375" style="67" customWidth="1"/>
    <col min="3593" max="3841" width="9.109375" style="67"/>
    <col min="3842" max="3842" width="7" style="67" customWidth="1"/>
    <col min="3843" max="3843" width="21.88671875" style="67" customWidth="1"/>
    <col min="3844" max="3846" width="12.33203125" style="67" customWidth="1"/>
    <col min="3847" max="3847" width="15.44140625" style="67" customWidth="1"/>
    <col min="3848" max="3848" width="18.109375" style="67" customWidth="1"/>
    <col min="3849" max="4097" width="9.109375" style="67"/>
    <col min="4098" max="4098" width="7" style="67" customWidth="1"/>
    <col min="4099" max="4099" width="21.88671875" style="67" customWidth="1"/>
    <col min="4100" max="4102" width="12.33203125" style="67" customWidth="1"/>
    <col min="4103" max="4103" width="15.44140625" style="67" customWidth="1"/>
    <col min="4104" max="4104" width="18.109375" style="67" customWidth="1"/>
    <col min="4105" max="4353" width="9.109375" style="67"/>
    <col min="4354" max="4354" width="7" style="67" customWidth="1"/>
    <col min="4355" max="4355" width="21.88671875" style="67" customWidth="1"/>
    <col min="4356" max="4358" width="12.33203125" style="67" customWidth="1"/>
    <col min="4359" max="4359" width="15.44140625" style="67" customWidth="1"/>
    <col min="4360" max="4360" width="18.109375" style="67" customWidth="1"/>
    <col min="4361" max="4609" width="9.109375" style="67"/>
    <col min="4610" max="4610" width="7" style="67" customWidth="1"/>
    <col min="4611" max="4611" width="21.88671875" style="67" customWidth="1"/>
    <col min="4612" max="4614" width="12.33203125" style="67" customWidth="1"/>
    <col min="4615" max="4615" width="15.44140625" style="67" customWidth="1"/>
    <col min="4616" max="4616" width="18.109375" style="67" customWidth="1"/>
    <col min="4617" max="4865" width="9.109375" style="67"/>
    <col min="4866" max="4866" width="7" style="67" customWidth="1"/>
    <col min="4867" max="4867" width="21.88671875" style="67" customWidth="1"/>
    <col min="4868" max="4870" width="12.33203125" style="67" customWidth="1"/>
    <col min="4871" max="4871" width="15.44140625" style="67" customWidth="1"/>
    <col min="4872" max="4872" width="18.109375" style="67" customWidth="1"/>
    <col min="4873" max="5121" width="9.109375" style="67"/>
    <col min="5122" max="5122" width="7" style="67" customWidth="1"/>
    <col min="5123" max="5123" width="21.88671875" style="67" customWidth="1"/>
    <col min="5124" max="5126" width="12.33203125" style="67" customWidth="1"/>
    <col min="5127" max="5127" width="15.44140625" style="67" customWidth="1"/>
    <col min="5128" max="5128" width="18.109375" style="67" customWidth="1"/>
    <col min="5129" max="5377" width="9.109375" style="67"/>
    <col min="5378" max="5378" width="7" style="67" customWidth="1"/>
    <col min="5379" max="5379" width="21.88671875" style="67" customWidth="1"/>
    <col min="5380" max="5382" width="12.33203125" style="67" customWidth="1"/>
    <col min="5383" max="5383" width="15.44140625" style="67" customWidth="1"/>
    <col min="5384" max="5384" width="18.109375" style="67" customWidth="1"/>
    <col min="5385" max="5633" width="9.109375" style="67"/>
    <col min="5634" max="5634" width="7" style="67" customWidth="1"/>
    <col min="5635" max="5635" width="21.88671875" style="67" customWidth="1"/>
    <col min="5636" max="5638" width="12.33203125" style="67" customWidth="1"/>
    <col min="5639" max="5639" width="15.44140625" style="67" customWidth="1"/>
    <col min="5640" max="5640" width="18.109375" style="67" customWidth="1"/>
    <col min="5641" max="5889" width="9.109375" style="67"/>
    <col min="5890" max="5890" width="7" style="67" customWidth="1"/>
    <col min="5891" max="5891" width="21.88671875" style="67" customWidth="1"/>
    <col min="5892" max="5894" width="12.33203125" style="67" customWidth="1"/>
    <col min="5895" max="5895" width="15.44140625" style="67" customWidth="1"/>
    <col min="5896" max="5896" width="18.109375" style="67" customWidth="1"/>
    <col min="5897" max="6145" width="9.109375" style="67"/>
    <col min="6146" max="6146" width="7" style="67" customWidth="1"/>
    <col min="6147" max="6147" width="21.88671875" style="67" customWidth="1"/>
    <col min="6148" max="6150" width="12.33203125" style="67" customWidth="1"/>
    <col min="6151" max="6151" width="15.44140625" style="67" customWidth="1"/>
    <col min="6152" max="6152" width="18.109375" style="67" customWidth="1"/>
    <col min="6153" max="6401" width="9.109375" style="67"/>
    <col min="6402" max="6402" width="7" style="67" customWidth="1"/>
    <col min="6403" max="6403" width="21.88671875" style="67" customWidth="1"/>
    <col min="6404" max="6406" width="12.33203125" style="67" customWidth="1"/>
    <col min="6407" max="6407" width="15.44140625" style="67" customWidth="1"/>
    <col min="6408" max="6408" width="18.109375" style="67" customWidth="1"/>
    <col min="6409" max="6657" width="9.109375" style="67"/>
    <col min="6658" max="6658" width="7" style="67" customWidth="1"/>
    <col min="6659" max="6659" width="21.88671875" style="67" customWidth="1"/>
    <col min="6660" max="6662" width="12.33203125" style="67" customWidth="1"/>
    <col min="6663" max="6663" width="15.44140625" style="67" customWidth="1"/>
    <col min="6664" max="6664" width="18.109375" style="67" customWidth="1"/>
    <col min="6665" max="6913" width="9.109375" style="67"/>
    <col min="6914" max="6914" width="7" style="67" customWidth="1"/>
    <col min="6915" max="6915" width="21.88671875" style="67" customWidth="1"/>
    <col min="6916" max="6918" width="12.33203125" style="67" customWidth="1"/>
    <col min="6919" max="6919" width="15.44140625" style="67" customWidth="1"/>
    <col min="6920" max="6920" width="18.109375" style="67" customWidth="1"/>
    <col min="6921" max="7169" width="9.109375" style="67"/>
    <col min="7170" max="7170" width="7" style="67" customWidth="1"/>
    <col min="7171" max="7171" width="21.88671875" style="67" customWidth="1"/>
    <col min="7172" max="7174" width="12.33203125" style="67" customWidth="1"/>
    <col min="7175" max="7175" width="15.44140625" style="67" customWidth="1"/>
    <col min="7176" max="7176" width="18.109375" style="67" customWidth="1"/>
    <col min="7177" max="7425" width="9.109375" style="67"/>
    <col min="7426" max="7426" width="7" style="67" customWidth="1"/>
    <col min="7427" max="7427" width="21.88671875" style="67" customWidth="1"/>
    <col min="7428" max="7430" width="12.33203125" style="67" customWidth="1"/>
    <col min="7431" max="7431" width="15.44140625" style="67" customWidth="1"/>
    <col min="7432" max="7432" width="18.109375" style="67" customWidth="1"/>
    <col min="7433" max="7681" width="9.109375" style="67"/>
    <col min="7682" max="7682" width="7" style="67" customWidth="1"/>
    <col min="7683" max="7683" width="21.88671875" style="67" customWidth="1"/>
    <col min="7684" max="7686" width="12.33203125" style="67" customWidth="1"/>
    <col min="7687" max="7687" width="15.44140625" style="67" customWidth="1"/>
    <col min="7688" max="7688" width="18.109375" style="67" customWidth="1"/>
    <col min="7689" max="7937" width="9.109375" style="67"/>
    <col min="7938" max="7938" width="7" style="67" customWidth="1"/>
    <col min="7939" max="7939" width="21.88671875" style="67" customWidth="1"/>
    <col min="7940" max="7942" width="12.33203125" style="67" customWidth="1"/>
    <col min="7943" max="7943" width="15.44140625" style="67" customWidth="1"/>
    <col min="7944" max="7944" width="18.109375" style="67" customWidth="1"/>
    <col min="7945" max="8193" width="9.109375" style="67"/>
    <col min="8194" max="8194" width="7" style="67" customWidth="1"/>
    <col min="8195" max="8195" width="21.88671875" style="67" customWidth="1"/>
    <col min="8196" max="8198" width="12.33203125" style="67" customWidth="1"/>
    <col min="8199" max="8199" width="15.44140625" style="67" customWidth="1"/>
    <col min="8200" max="8200" width="18.109375" style="67" customWidth="1"/>
    <col min="8201" max="8449" width="9.109375" style="67"/>
    <col min="8450" max="8450" width="7" style="67" customWidth="1"/>
    <col min="8451" max="8451" width="21.88671875" style="67" customWidth="1"/>
    <col min="8452" max="8454" width="12.33203125" style="67" customWidth="1"/>
    <col min="8455" max="8455" width="15.44140625" style="67" customWidth="1"/>
    <col min="8456" max="8456" width="18.109375" style="67" customWidth="1"/>
    <col min="8457" max="8705" width="9.109375" style="67"/>
    <col min="8706" max="8706" width="7" style="67" customWidth="1"/>
    <col min="8707" max="8707" width="21.88671875" style="67" customWidth="1"/>
    <col min="8708" max="8710" width="12.33203125" style="67" customWidth="1"/>
    <col min="8711" max="8711" width="15.44140625" style="67" customWidth="1"/>
    <col min="8712" max="8712" width="18.109375" style="67" customWidth="1"/>
    <col min="8713" max="8961" width="9.109375" style="67"/>
    <col min="8962" max="8962" width="7" style="67" customWidth="1"/>
    <col min="8963" max="8963" width="21.88671875" style="67" customWidth="1"/>
    <col min="8964" max="8966" width="12.33203125" style="67" customWidth="1"/>
    <col min="8967" max="8967" width="15.44140625" style="67" customWidth="1"/>
    <col min="8968" max="8968" width="18.109375" style="67" customWidth="1"/>
    <col min="8969" max="9217" width="9.109375" style="67"/>
    <col min="9218" max="9218" width="7" style="67" customWidth="1"/>
    <col min="9219" max="9219" width="21.88671875" style="67" customWidth="1"/>
    <col min="9220" max="9222" width="12.33203125" style="67" customWidth="1"/>
    <col min="9223" max="9223" width="15.44140625" style="67" customWidth="1"/>
    <col min="9224" max="9224" width="18.109375" style="67" customWidth="1"/>
    <col min="9225" max="9473" width="9.109375" style="67"/>
    <col min="9474" max="9474" width="7" style="67" customWidth="1"/>
    <col min="9475" max="9475" width="21.88671875" style="67" customWidth="1"/>
    <col min="9476" max="9478" width="12.33203125" style="67" customWidth="1"/>
    <col min="9479" max="9479" width="15.44140625" style="67" customWidth="1"/>
    <col min="9480" max="9480" width="18.109375" style="67" customWidth="1"/>
    <col min="9481" max="9729" width="9.109375" style="67"/>
    <col min="9730" max="9730" width="7" style="67" customWidth="1"/>
    <col min="9731" max="9731" width="21.88671875" style="67" customWidth="1"/>
    <col min="9732" max="9734" width="12.33203125" style="67" customWidth="1"/>
    <col min="9735" max="9735" width="15.44140625" style="67" customWidth="1"/>
    <col min="9736" max="9736" width="18.109375" style="67" customWidth="1"/>
    <col min="9737" max="9985" width="9.109375" style="67"/>
    <col min="9986" max="9986" width="7" style="67" customWidth="1"/>
    <col min="9987" max="9987" width="21.88671875" style="67" customWidth="1"/>
    <col min="9988" max="9990" width="12.33203125" style="67" customWidth="1"/>
    <col min="9991" max="9991" width="15.44140625" style="67" customWidth="1"/>
    <col min="9992" max="9992" width="18.109375" style="67" customWidth="1"/>
    <col min="9993" max="10241" width="9.109375" style="67"/>
    <col min="10242" max="10242" width="7" style="67" customWidth="1"/>
    <col min="10243" max="10243" width="21.88671875" style="67" customWidth="1"/>
    <col min="10244" max="10246" width="12.33203125" style="67" customWidth="1"/>
    <col min="10247" max="10247" width="15.44140625" style="67" customWidth="1"/>
    <col min="10248" max="10248" width="18.109375" style="67" customWidth="1"/>
    <col min="10249" max="10497" width="9.109375" style="67"/>
    <col min="10498" max="10498" width="7" style="67" customWidth="1"/>
    <col min="10499" max="10499" width="21.88671875" style="67" customWidth="1"/>
    <col min="10500" max="10502" width="12.33203125" style="67" customWidth="1"/>
    <col min="10503" max="10503" width="15.44140625" style="67" customWidth="1"/>
    <col min="10504" max="10504" width="18.109375" style="67" customWidth="1"/>
    <col min="10505" max="10753" width="9.109375" style="67"/>
    <col min="10754" max="10754" width="7" style="67" customWidth="1"/>
    <col min="10755" max="10755" width="21.88671875" style="67" customWidth="1"/>
    <col min="10756" max="10758" width="12.33203125" style="67" customWidth="1"/>
    <col min="10759" max="10759" width="15.44140625" style="67" customWidth="1"/>
    <col min="10760" max="10760" width="18.109375" style="67" customWidth="1"/>
    <col min="10761" max="11009" width="9.109375" style="67"/>
    <col min="11010" max="11010" width="7" style="67" customWidth="1"/>
    <col min="11011" max="11011" width="21.88671875" style="67" customWidth="1"/>
    <col min="11012" max="11014" width="12.33203125" style="67" customWidth="1"/>
    <col min="11015" max="11015" width="15.44140625" style="67" customWidth="1"/>
    <col min="11016" max="11016" width="18.109375" style="67" customWidth="1"/>
    <col min="11017" max="11265" width="9.109375" style="67"/>
    <col min="11266" max="11266" width="7" style="67" customWidth="1"/>
    <col min="11267" max="11267" width="21.88671875" style="67" customWidth="1"/>
    <col min="11268" max="11270" width="12.33203125" style="67" customWidth="1"/>
    <col min="11271" max="11271" width="15.44140625" style="67" customWidth="1"/>
    <col min="11272" max="11272" width="18.109375" style="67" customWidth="1"/>
    <col min="11273" max="11521" width="9.109375" style="67"/>
    <col min="11522" max="11522" width="7" style="67" customWidth="1"/>
    <col min="11523" max="11523" width="21.88671875" style="67" customWidth="1"/>
    <col min="11524" max="11526" width="12.33203125" style="67" customWidth="1"/>
    <col min="11527" max="11527" width="15.44140625" style="67" customWidth="1"/>
    <col min="11528" max="11528" width="18.109375" style="67" customWidth="1"/>
    <col min="11529" max="11777" width="9.109375" style="67"/>
    <col min="11778" max="11778" width="7" style="67" customWidth="1"/>
    <col min="11779" max="11779" width="21.88671875" style="67" customWidth="1"/>
    <col min="11780" max="11782" width="12.33203125" style="67" customWidth="1"/>
    <col min="11783" max="11783" width="15.44140625" style="67" customWidth="1"/>
    <col min="11784" max="11784" width="18.109375" style="67" customWidth="1"/>
    <col min="11785" max="12033" width="9.109375" style="67"/>
    <col min="12034" max="12034" width="7" style="67" customWidth="1"/>
    <col min="12035" max="12035" width="21.88671875" style="67" customWidth="1"/>
    <col min="12036" max="12038" width="12.33203125" style="67" customWidth="1"/>
    <col min="12039" max="12039" width="15.44140625" style="67" customWidth="1"/>
    <col min="12040" max="12040" width="18.109375" style="67" customWidth="1"/>
    <col min="12041" max="12289" width="9.109375" style="67"/>
    <col min="12290" max="12290" width="7" style="67" customWidth="1"/>
    <col min="12291" max="12291" width="21.88671875" style="67" customWidth="1"/>
    <col min="12292" max="12294" width="12.33203125" style="67" customWidth="1"/>
    <col min="12295" max="12295" width="15.44140625" style="67" customWidth="1"/>
    <col min="12296" max="12296" width="18.109375" style="67" customWidth="1"/>
    <col min="12297" max="12545" width="9.109375" style="67"/>
    <col min="12546" max="12546" width="7" style="67" customWidth="1"/>
    <col min="12547" max="12547" width="21.88671875" style="67" customWidth="1"/>
    <col min="12548" max="12550" width="12.33203125" style="67" customWidth="1"/>
    <col min="12551" max="12551" width="15.44140625" style="67" customWidth="1"/>
    <col min="12552" max="12552" width="18.109375" style="67" customWidth="1"/>
    <col min="12553" max="12801" width="9.109375" style="67"/>
    <col min="12802" max="12802" width="7" style="67" customWidth="1"/>
    <col min="12803" max="12803" width="21.88671875" style="67" customWidth="1"/>
    <col min="12804" max="12806" width="12.33203125" style="67" customWidth="1"/>
    <col min="12807" max="12807" width="15.44140625" style="67" customWidth="1"/>
    <col min="12808" max="12808" width="18.109375" style="67" customWidth="1"/>
    <col min="12809" max="13057" width="9.109375" style="67"/>
    <col min="13058" max="13058" width="7" style="67" customWidth="1"/>
    <col min="13059" max="13059" width="21.88671875" style="67" customWidth="1"/>
    <col min="13060" max="13062" width="12.33203125" style="67" customWidth="1"/>
    <col min="13063" max="13063" width="15.44140625" style="67" customWidth="1"/>
    <col min="13064" max="13064" width="18.109375" style="67" customWidth="1"/>
    <col min="13065" max="13313" width="9.109375" style="67"/>
    <col min="13314" max="13314" width="7" style="67" customWidth="1"/>
    <col min="13315" max="13315" width="21.88671875" style="67" customWidth="1"/>
    <col min="13316" max="13318" width="12.33203125" style="67" customWidth="1"/>
    <col min="13319" max="13319" width="15.44140625" style="67" customWidth="1"/>
    <col min="13320" max="13320" width="18.109375" style="67" customWidth="1"/>
    <col min="13321" max="13569" width="9.109375" style="67"/>
    <col min="13570" max="13570" width="7" style="67" customWidth="1"/>
    <col min="13571" max="13571" width="21.88671875" style="67" customWidth="1"/>
    <col min="13572" max="13574" width="12.33203125" style="67" customWidth="1"/>
    <col min="13575" max="13575" width="15.44140625" style="67" customWidth="1"/>
    <col min="13576" max="13576" width="18.109375" style="67" customWidth="1"/>
    <col min="13577" max="13825" width="9.109375" style="67"/>
    <col min="13826" max="13826" width="7" style="67" customWidth="1"/>
    <col min="13827" max="13827" width="21.88671875" style="67" customWidth="1"/>
    <col min="13828" max="13830" width="12.33203125" style="67" customWidth="1"/>
    <col min="13831" max="13831" width="15.44140625" style="67" customWidth="1"/>
    <col min="13832" max="13832" width="18.109375" style="67" customWidth="1"/>
    <col min="13833" max="14081" width="9.109375" style="67"/>
    <col min="14082" max="14082" width="7" style="67" customWidth="1"/>
    <col min="14083" max="14083" width="21.88671875" style="67" customWidth="1"/>
    <col min="14084" max="14086" width="12.33203125" style="67" customWidth="1"/>
    <col min="14087" max="14087" width="15.44140625" style="67" customWidth="1"/>
    <col min="14088" max="14088" width="18.109375" style="67" customWidth="1"/>
    <col min="14089" max="14337" width="9.109375" style="67"/>
    <col min="14338" max="14338" width="7" style="67" customWidth="1"/>
    <col min="14339" max="14339" width="21.88671875" style="67" customWidth="1"/>
    <col min="14340" max="14342" width="12.33203125" style="67" customWidth="1"/>
    <col min="14343" max="14343" width="15.44140625" style="67" customWidth="1"/>
    <col min="14344" max="14344" width="18.109375" style="67" customWidth="1"/>
    <col min="14345" max="14593" width="9.109375" style="67"/>
    <col min="14594" max="14594" width="7" style="67" customWidth="1"/>
    <col min="14595" max="14595" width="21.88671875" style="67" customWidth="1"/>
    <col min="14596" max="14598" width="12.33203125" style="67" customWidth="1"/>
    <col min="14599" max="14599" width="15.44140625" style="67" customWidth="1"/>
    <col min="14600" max="14600" width="18.109375" style="67" customWidth="1"/>
    <col min="14601" max="14849" width="9.109375" style="67"/>
    <col min="14850" max="14850" width="7" style="67" customWidth="1"/>
    <col min="14851" max="14851" width="21.88671875" style="67" customWidth="1"/>
    <col min="14852" max="14854" width="12.33203125" style="67" customWidth="1"/>
    <col min="14855" max="14855" width="15.44140625" style="67" customWidth="1"/>
    <col min="14856" max="14856" width="18.109375" style="67" customWidth="1"/>
    <col min="14857" max="15105" width="9.109375" style="67"/>
    <col min="15106" max="15106" width="7" style="67" customWidth="1"/>
    <col min="15107" max="15107" width="21.88671875" style="67" customWidth="1"/>
    <col min="15108" max="15110" width="12.33203125" style="67" customWidth="1"/>
    <col min="15111" max="15111" width="15.44140625" style="67" customWidth="1"/>
    <col min="15112" max="15112" width="18.109375" style="67" customWidth="1"/>
    <col min="15113" max="15361" width="9.109375" style="67"/>
    <col min="15362" max="15362" width="7" style="67" customWidth="1"/>
    <col min="15363" max="15363" width="21.88671875" style="67" customWidth="1"/>
    <col min="15364" max="15366" width="12.33203125" style="67" customWidth="1"/>
    <col min="15367" max="15367" width="15.44140625" style="67" customWidth="1"/>
    <col min="15368" max="15368" width="18.109375" style="67" customWidth="1"/>
    <col min="15369" max="15617" width="9.109375" style="67"/>
    <col min="15618" max="15618" width="7" style="67" customWidth="1"/>
    <col min="15619" max="15619" width="21.88671875" style="67" customWidth="1"/>
    <col min="15620" max="15622" width="12.33203125" style="67" customWidth="1"/>
    <col min="15623" max="15623" width="15.44140625" style="67" customWidth="1"/>
    <col min="15624" max="15624" width="18.109375" style="67" customWidth="1"/>
    <col min="15625" max="15873" width="9.109375" style="67"/>
    <col min="15874" max="15874" width="7" style="67" customWidth="1"/>
    <col min="15875" max="15875" width="21.88671875" style="67" customWidth="1"/>
    <col min="15876" max="15878" width="12.33203125" style="67" customWidth="1"/>
    <col min="15879" max="15879" width="15.44140625" style="67" customWidth="1"/>
    <col min="15880" max="15880" width="18.109375" style="67" customWidth="1"/>
    <col min="15881" max="16129" width="9.109375" style="67"/>
    <col min="16130" max="16130" width="7" style="67" customWidth="1"/>
    <col min="16131" max="16131" width="21.88671875" style="67" customWidth="1"/>
    <col min="16132" max="16134" width="12.33203125" style="67" customWidth="1"/>
    <col min="16135" max="16135" width="15.44140625" style="67" customWidth="1"/>
    <col min="16136" max="16136" width="18.109375" style="67" customWidth="1"/>
    <col min="16137" max="16384" width="9.109375" style="67"/>
  </cols>
  <sheetData>
    <row r="1" spans="1:10">
      <c r="H1" s="91" t="s">
        <v>368</v>
      </c>
    </row>
    <row r="2" spans="1:10" ht="38.25" customHeight="1">
      <c r="A2" s="453" t="s">
        <v>701</v>
      </c>
      <c r="B2" s="453"/>
      <c r="C2" s="453"/>
      <c r="D2" s="453"/>
      <c r="E2" s="453"/>
      <c r="F2" s="453"/>
      <c r="G2" s="453"/>
      <c r="H2" s="453"/>
    </row>
    <row r="3" spans="1:10" ht="26.25" customHeight="1">
      <c r="A3" s="454" t="s">
        <v>145</v>
      </c>
      <c r="B3" s="454"/>
      <c r="C3" s="454"/>
      <c r="D3" s="454"/>
      <c r="E3" s="454"/>
      <c r="F3" s="454"/>
      <c r="G3" s="454"/>
      <c r="H3" s="454"/>
      <c r="I3" s="145"/>
      <c r="J3" s="145"/>
    </row>
    <row r="4" spans="1:10">
      <c r="A4" s="518" t="s">
        <v>319</v>
      </c>
      <c r="B4" s="518"/>
      <c r="C4" s="518"/>
      <c r="D4" s="518"/>
      <c r="E4" s="518"/>
      <c r="F4" s="518"/>
      <c r="G4" s="518"/>
      <c r="H4" s="518"/>
    </row>
    <row r="5" spans="1:10" ht="12.75" customHeight="1">
      <c r="A5" s="501" t="s">
        <v>182</v>
      </c>
      <c r="B5" s="520" t="s">
        <v>303</v>
      </c>
      <c r="C5" s="500" t="s">
        <v>602</v>
      </c>
      <c r="D5" s="500" t="s">
        <v>320</v>
      </c>
      <c r="E5" s="500" t="s">
        <v>321</v>
      </c>
      <c r="F5" s="500" t="s">
        <v>322</v>
      </c>
      <c r="G5" s="500" t="s">
        <v>323</v>
      </c>
      <c r="H5" s="522" t="s">
        <v>324</v>
      </c>
    </row>
    <row r="6" spans="1:10" ht="89.25" customHeight="1">
      <c r="A6" s="497"/>
      <c r="B6" s="521"/>
      <c r="C6" s="501"/>
      <c r="D6" s="501"/>
      <c r="E6" s="501"/>
      <c r="F6" s="501"/>
      <c r="G6" s="501"/>
      <c r="H6" s="522"/>
    </row>
    <row r="7" spans="1:10">
      <c r="A7" s="96">
        <v>1</v>
      </c>
      <c r="B7" s="96">
        <v>2</v>
      </c>
      <c r="C7" s="314">
        <v>3</v>
      </c>
      <c r="D7" s="96">
        <v>4</v>
      </c>
      <c r="E7" s="96">
        <v>5</v>
      </c>
      <c r="F7" s="209">
        <v>6</v>
      </c>
      <c r="G7" s="209">
        <v>7</v>
      </c>
      <c r="H7" s="225">
        <v>8</v>
      </c>
    </row>
    <row r="8" spans="1:10">
      <c r="A8" s="96"/>
      <c r="B8" s="96"/>
      <c r="C8" s="314"/>
      <c r="D8" s="96"/>
      <c r="E8" s="96"/>
      <c r="F8" s="209"/>
      <c r="G8" s="209"/>
      <c r="H8" s="225"/>
    </row>
    <row r="9" spans="1:10">
      <c r="A9" s="255"/>
      <c r="B9" s="255"/>
      <c r="C9" s="314"/>
      <c r="D9" s="255"/>
      <c r="E9" s="255"/>
      <c r="F9" s="209"/>
      <c r="G9" s="209"/>
      <c r="H9" s="225"/>
    </row>
    <row r="10" spans="1:10" ht="20.399999999999999">
      <c r="A10" s="255">
        <v>1</v>
      </c>
      <c r="B10" s="86" t="s">
        <v>421</v>
      </c>
      <c r="C10" s="86"/>
      <c r="D10" s="255"/>
      <c r="E10" s="255"/>
      <c r="F10" s="209"/>
      <c r="G10" s="209"/>
      <c r="H10" s="225"/>
    </row>
    <row r="11" spans="1:10">
      <c r="A11" s="255"/>
      <c r="B11" s="85"/>
      <c r="C11" s="85"/>
      <c r="D11" s="255"/>
      <c r="E11" s="255"/>
      <c r="F11" s="209"/>
      <c r="G11" s="209"/>
      <c r="H11" s="225"/>
    </row>
    <row r="12" spans="1:10" ht="12.9" customHeight="1">
      <c r="A12" s="210"/>
      <c r="B12" s="85"/>
      <c r="C12" s="85"/>
      <c r="D12" s="108"/>
      <c r="E12" s="97"/>
      <c r="F12" s="226"/>
      <c r="G12" s="226"/>
      <c r="H12" s="227"/>
    </row>
    <row r="13" spans="1:10" ht="30.6">
      <c r="A13" s="210" t="s">
        <v>195</v>
      </c>
      <c r="B13" s="265" t="s">
        <v>241</v>
      </c>
      <c r="C13" s="265"/>
      <c r="D13" s="108"/>
      <c r="E13" s="97"/>
      <c r="F13" s="226"/>
      <c r="G13" s="226"/>
      <c r="H13" s="227"/>
    </row>
    <row r="14" spans="1:10" ht="16.5" customHeight="1">
      <c r="A14" s="97">
        <v>3</v>
      </c>
      <c r="B14" s="228" t="s">
        <v>6</v>
      </c>
      <c r="C14" s="228"/>
      <c r="D14" s="176"/>
      <c r="E14" s="176"/>
      <c r="F14" s="176"/>
      <c r="G14" s="176"/>
      <c r="H14" s="229"/>
    </row>
    <row r="15" spans="1:10" ht="16.5" customHeight="1">
      <c r="A15" s="179"/>
      <c r="B15" s="230"/>
      <c r="C15" s="230"/>
      <c r="D15" s="141"/>
      <c r="E15" s="141"/>
      <c r="F15" s="141"/>
      <c r="G15" s="141"/>
      <c r="H15" s="231"/>
    </row>
    <row r="16" spans="1:10" ht="30.75" customHeight="1">
      <c r="A16" s="518" t="s">
        <v>325</v>
      </c>
      <c r="B16" s="518"/>
      <c r="C16" s="518"/>
      <c r="D16" s="518"/>
      <c r="E16" s="518"/>
      <c r="F16" s="518"/>
      <c r="G16" s="518"/>
      <c r="H16" s="519"/>
    </row>
    <row r="17" spans="1:8" ht="57">
      <c r="A17" s="232" t="s">
        <v>182</v>
      </c>
      <c r="B17" s="216" t="s">
        <v>303</v>
      </c>
      <c r="C17" s="317" t="s">
        <v>602</v>
      </c>
      <c r="D17" s="216" t="s">
        <v>326</v>
      </c>
      <c r="E17" s="216" t="s">
        <v>327</v>
      </c>
      <c r="F17" s="216" t="s">
        <v>273</v>
      </c>
      <c r="G17" s="216" t="s">
        <v>328</v>
      </c>
      <c r="H17" s="233" t="s">
        <v>324</v>
      </c>
    </row>
    <row r="18" spans="1:8">
      <c r="A18" s="209">
        <v>1</v>
      </c>
      <c r="B18" s="258">
        <v>2</v>
      </c>
      <c r="C18" s="317">
        <v>3</v>
      </c>
      <c r="D18" s="258">
        <v>4</v>
      </c>
      <c r="E18" s="259">
        <v>5</v>
      </c>
      <c r="F18" s="259">
        <v>6</v>
      </c>
      <c r="G18" s="259">
        <v>7</v>
      </c>
      <c r="H18" s="261">
        <v>8</v>
      </c>
    </row>
    <row r="19" spans="1:8">
      <c r="A19" s="209"/>
      <c r="B19" s="317"/>
      <c r="C19" s="317"/>
      <c r="D19" s="317"/>
      <c r="E19" s="318"/>
      <c r="F19" s="318"/>
      <c r="G19" s="318"/>
      <c r="H19" s="319"/>
    </row>
    <row r="20" spans="1:8">
      <c r="A20" s="209"/>
      <c r="B20" s="258"/>
      <c r="C20" s="317"/>
      <c r="D20" s="258"/>
      <c r="E20" s="259"/>
      <c r="F20" s="259"/>
      <c r="G20" s="259"/>
      <c r="H20" s="261"/>
    </row>
    <row r="21" spans="1:8" ht="20.399999999999999">
      <c r="A21" s="209">
        <v>1</v>
      </c>
      <c r="B21" s="86" t="s">
        <v>421</v>
      </c>
      <c r="C21" s="86"/>
      <c r="D21" s="258"/>
      <c r="E21" s="259"/>
      <c r="F21" s="259"/>
      <c r="G21" s="259"/>
      <c r="H21" s="261"/>
    </row>
    <row r="22" spans="1:8">
      <c r="A22" s="209"/>
      <c r="B22" s="85"/>
      <c r="C22" s="85"/>
      <c r="D22" s="258"/>
      <c r="E22" s="259"/>
      <c r="F22" s="259"/>
      <c r="G22" s="259"/>
      <c r="H22" s="261"/>
    </row>
    <row r="23" spans="1:8">
      <c r="A23" s="209"/>
      <c r="B23" s="85"/>
      <c r="C23" s="85"/>
      <c r="D23" s="96"/>
      <c r="E23" s="209"/>
      <c r="F23" s="209"/>
      <c r="G23" s="209"/>
      <c r="H23" s="225"/>
    </row>
    <row r="24" spans="1:8" ht="30.6">
      <c r="A24" s="352" t="s">
        <v>195</v>
      </c>
      <c r="B24" s="265" t="s">
        <v>241</v>
      </c>
      <c r="C24" s="265"/>
      <c r="D24" s="187"/>
      <c r="E24" s="226"/>
      <c r="F24" s="209"/>
      <c r="G24" s="209"/>
      <c r="H24" s="227"/>
    </row>
    <row r="25" spans="1:8">
      <c r="A25" s="357">
        <v>3</v>
      </c>
      <c r="B25" s="228" t="s">
        <v>6</v>
      </c>
      <c r="C25" s="228"/>
      <c r="D25" s="176"/>
      <c r="E25" s="176"/>
      <c r="F25" s="176"/>
      <c r="G25" s="176"/>
      <c r="H25" s="229"/>
    </row>
    <row r="26" spans="1:8" hidden="1">
      <c r="A26" s="179"/>
      <c r="B26" s="230"/>
      <c r="C26" s="230"/>
      <c r="D26" s="141"/>
      <c r="E26" s="141"/>
      <c r="F26" s="141"/>
      <c r="G26" s="141"/>
      <c r="H26" s="231"/>
    </row>
    <row r="27" spans="1:8" hidden="1">
      <c r="A27" s="179"/>
      <c r="B27" s="230"/>
      <c r="C27" s="230"/>
      <c r="D27" s="141"/>
      <c r="E27" s="141"/>
      <c r="F27" s="141"/>
      <c r="G27" s="141"/>
      <c r="H27" s="231"/>
    </row>
    <row r="28" spans="1:8" hidden="1">
      <c r="A28" s="179"/>
      <c r="B28" s="230"/>
      <c r="C28" s="230"/>
      <c r="D28" s="141"/>
      <c r="E28" s="141"/>
      <c r="F28" s="141"/>
      <c r="G28" s="141"/>
      <c r="H28" s="231"/>
    </row>
    <row r="29" spans="1:8" hidden="1">
      <c r="A29" s="179"/>
      <c r="B29" s="230"/>
      <c r="C29" s="230"/>
      <c r="D29" s="141"/>
      <c r="E29" s="141"/>
      <c r="F29" s="141"/>
      <c r="G29" s="141"/>
      <c r="H29" s="231"/>
    </row>
    <row r="30" spans="1:8" hidden="1">
      <c r="A30" s="179"/>
      <c r="B30" s="230"/>
      <c r="C30" s="230"/>
      <c r="D30" s="141"/>
      <c r="E30" s="141"/>
      <c r="F30" s="141"/>
      <c r="G30" s="141"/>
      <c r="H30" s="231"/>
    </row>
    <row r="31" spans="1:8" hidden="1">
      <c r="A31" s="179"/>
      <c r="B31" s="230"/>
      <c r="C31" s="230"/>
      <c r="D31" s="141"/>
      <c r="E31" s="141"/>
      <c r="F31" s="141"/>
      <c r="G31" s="141"/>
      <c r="H31" s="231"/>
    </row>
    <row r="32" spans="1:8" hidden="1">
      <c r="A32" s="179"/>
      <c r="B32" s="230"/>
      <c r="C32" s="230"/>
      <c r="D32" s="141"/>
      <c r="E32" s="141"/>
      <c r="F32" s="141"/>
      <c r="G32" s="141"/>
      <c r="H32" s="231"/>
    </row>
    <row r="33" spans="1:8" hidden="1">
      <c r="A33" s="179"/>
      <c r="B33" s="230"/>
      <c r="C33" s="230"/>
      <c r="D33" s="141"/>
      <c r="E33" s="141"/>
      <c r="F33" s="141"/>
      <c r="G33" s="141"/>
      <c r="H33" s="231"/>
    </row>
    <row r="34" spans="1:8" hidden="1">
      <c r="A34" s="179"/>
      <c r="B34" s="230"/>
      <c r="C34" s="230"/>
      <c r="D34" s="141"/>
      <c r="E34" s="141"/>
      <c r="F34" s="141"/>
      <c r="G34" s="141"/>
      <c r="H34" s="231"/>
    </row>
    <row r="35" spans="1:8" hidden="1">
      <c r="A35" s="179"/>
      <c r="B35" s="230"/>
      <c r="C35" s="230"/>
      <c r="D35" s="141"/>
      <c r="E35" s="141"/>
      <c r="F35" s="141"/>
      <c r="G35" s="141"/>
      <c r="H35" s="231"/>
    </row>
    <row r="36" spans="1:8" hidden="1">
      <c r="A36" s="179"/>
      <c r="B36" s="230"/>
      <c r="C36" s="230"/>
      <c r="D36" s="141"/>
      <c r="E36" s="141"/>
      <c r="F36" s="141"/>
      <c r="G36" s="141"/>
      <c r="H36" s="231"/>
    </row>
    <row r="37" spans="1:8" hidden="1">
      <c r="A37" s="179"/>
      <c r="B37" s="230"/>
      <c r="C37" s="230"/>
      <c r="D37" s="141"/>
      <c r="E37" s="141"/>
      <c r="F37" s="141"/>
      <c r="G37" s="141"/>
      <c r="H37" s="231"/>
    </row>
    <row r="38" spans="1:8" hidden="1">
      <c r="A38" s="234"/>
      <c r="B38" s="234"/>
      <c r="C38" s="234"/>
      <c r="D38" s="234"/>
      <c r="E38" s="234"/>
      <c r="F38" s="234"/>
      <c r="G38" s="234"/>
      <c r="H38" s="234"/>
    </row>
    <row r="39" spans="1:8" hidden="1"/>
    <row r="41" spans="1:8">
      <c r="B41" s="101" t="s">
        <v>180</v>
      </c>
      <c r="C41" s="315"/>
    </row>
    <row r="43" spans="1:8">
      <c r="B43" s="67" t="s">
        <v>134</v>
      </c>
    </row>
    <row r="45" spans="1:8">
      <c r="B45" s="67" t="s">
        <v>135</v>
      </c>
    </row>
  </sheetData>
  <mergeCells count="12">
    <mergeCell ref="A16:H16"/>
    <mergeCell ref="A2:H2"/>
    <mergeCell ref="A3:H3"/>
    <mergeCell ref="A4:H4"/>
    <mergeCell ref="A5:A6"/>
    <mergeCell ref="B5:B6"/>
    <mergeCell ref="D5:D6"/>
    <mergeCell ref="E5:E6"/>
    <mergeCell ref="F5:F6"/>
    <mergeCell ref="G5:G6"/>
    <mergeCell ref="H5:H6"/>
    <mergeCell ref="C5:C6"/>
  </mergeCells>
  <printOptions horizontalCentered="1"/>
  <pageMargins left="0.70866141732283472" right="0" top="0" bottom="0" header="0.31496062992125984" footer="0.31496062992125984"/>
  <pageSetup paperSize="9" scale="87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3"/>
  <sheetViews>
    <sheetView workbookViewId="0">
      <selection activeCell="A3" sqref="A3:G3"/>
    </sheetView>
  </sheetViews>
  <sheetFormatPr defaultRowHeight="13.2"/>
  <cols>
    <col min="1" max="1" width="4.33203125" style="67" customWidth="1"/>
    <col min="2" max="2" width="50.33203125" style="67" customWidth="1"/>
    <col min="3" max="3" width="12.33203125" style="67" customWidth="1"/>
    <col min="4" max="5" width="12.44140625" style="67" customWidth="1"/>
    <col min="6" max="6" width="15.44140625" style="67" customWidth="1"/>
    <col min="7" max="7" width="18.109375" style="67" customWidth="1"/>
    <col min="8" max="256" width="9.109375" style="67"/>
    <col min="257" max="257" width="7" style="67" customWidth="1"/>
    <col min="258" max="258" width="21.88671875" style="67" customWidth="1"/>
    <col min="259" max="261" width="12.33203125" style="67" customWidth="1"/>
    <col min="262" max="262" width="15.44140625" style="67" customWidth="1"/>
    <col min="263" max="263" width="18.109375" style="67" customWidth="1"/>
    <col min="264" max="512" width="9.109375" style="67"/>
    <col min="513" max="513" width="7" style="67" customWidth="1"/>
    <col min="514" max="514" width="21.88671875" style="67" customWidth="1"/>
    <col min="515" max="517" width="12.33203125" style="67" customWidth="1"/>
    <col min="518" max="518" width="15.44140625" style="67" customWidth="1"/>
    <col min="519" max="519" width="18.109375" style="67" customWidth="1"/>
    <col min="520" max="768" width="9.109375" style="67"/>
    <col min="769" max="769" width="7" style="67" customWidth="1"/>
    <col min="770" max="770" width="21.88671875" style="67" customWidth="1"/>
    <col min="771" max="773" width="12.33203125" style="67" customWidth="1"/>
    <col min="774" max="774" width="15.44140625" style="67" customWidth="1"/>
    <col min="775" max="775" width="18.109375" style="67" customWidth="1"/>
    <col min="776" max="1024" width="9.109375" style="67"/>
    <col min="1025" max="1025" width="7" style="67" customWidth="1"/>
    <col min="1026" max="1026" width="21.88671875" style="67" customWidth="1"/>
    <col min="1027" max="1029" width="12.33203125" style="67" customWidth="1"/>
    <col min="1030" max="1030" width="15.44140625" style="67" customWidth="1"/>
    <col min="1031" max="1031" width="18.109375" style="67" customWidth="1"/>
    <col min="1032" max="1280" width="9.109375" style="67"/>
    <col min="1281" max="1281" width="7" style="67" customWidth="1"/>
    <col min="1282" max="1282" width="21.88671875" style="67" customWidth="1"/>
    <col min="1283" max="1285" width="12.33203125" style="67" customWidth="1"/>
    <col min="1286" max="1286" width="15.44140625" style="67" customWidth="1"/>
    <col min="1287" max="1287" width="18.109375" style="67" customWidth="1"/>
    <col min="1288" max="1536" width="9.109375" style="67"/>
    <col min="1537" max="1537" width="7" style="67" customWidth="1"/>
    <col min="1538" max="1538" width="21.88671875" style="67" customWidth="1"/>
    <col min="1539" max="1541" width="12.33203125" style="67" customWidth="1"/>
    <col min="1542" max="1542" width="15.44140625" style="67" customWidth="1"/>
    <col min="1543" max="1543" width="18.109375" style="67" customWidth="1"/>
    <col min="1544" max="1792" width="9.109375" style="67"/>
    <col min="1793" max="1793" width="7" style="67" customWidth="1"/>
    <col min="1794" max="1794" width="21.88671875" style="67" customWidth="1"/>
    <col min="1795" max="1797" width="12.33203125" style="67" customWidth="1"/>
    <col min="1798" max="1798" width="15.44140625" style="67" customWidth="1"/>
    <col min="1799" max="1799" width="18.109375" style="67" customWidth="1"/>
    <col min="1800" max="2048" width="9.109375" style="67"/>
    <col min="2049" max="2049" width="7" style="67" customWidth="1"/>
    <col min="2050" max="2050" width="21.88671875" style="67" customWidth="1"/>
    <col min="2051" max="2053" width="12.33203125" style="67" customWidth="1"/>
    <col min="2054" max="2054" width="15.44140625" style="67" customWidth="1"/>
    <col min="2055" max="2055" width="18.109375" style="67" customWidth="1"/>
    <col min="2056" max="2304" width="9.109375" style="67"/>
    <col min="2305" max="2305" width="7" style="67" customWidth="1"/>
    <col min="2306" max="2306" width="21.88671875" style="67" customWidth="1"/>
    <col min="2307" max="2309" width="12.33203125" style="67" customWidth="1"/>
    <col min="2310" max="2310" width="15.44140625" style="67" customWidth="1"/>
    <col min="2311" max="2311" width="18.109375" style="67" customWidth="1"/>
    <col min="2312" max="2560" width="9.109375" style="67"/>
    <col min="2561" max="2561" width="7" style="67" customWidth="1"/>
    <col min="2562" max="2562" width="21.88671875" style="67" customWidth="1"/>
    <col min="2563" max="2565" width="12.33203125" style="67" customWidth="1"/>
    <col min="2566" max="2566" width="15.44140625" style="67" customWidth="1"/>
    <col min="2567" max="2567" width="18.109375" style="67" customWidth="1"/>
    <col min="2568" max="2816" width="9.109375" style="67"/>
    <col min="2817" max="2817" width="7" style="67" customWidth="1"/>
    <col min="2818" max="2818" width="21.88671875" style="67" customWidth="1"/>
    <col min="2819" max="2821" width="12.33203125" style="67" customWidth="1"/>
    <col min="2822" max="2822" width="15.44140625" style="67" customWidth="1"/>
    <col min="2823" max="2823" width="18.109375" style="67" customWidth="1"/>
    <col min="2824" max="3072" width="9.109375" style="67"/>
    <col min="3073" max="3073" width="7" style="67" customWidth="1"/>
    <col min="3074" max="3074" width="21.88671875" style="67" customWidth="1"/>
    <col min="3075" max="3077" width="12.33203125" style="67" customWidth="1"/>
    <col min="3078" max="3078" width="15.44140625" style="67" customWidth="1"/>
    <col min="3079" max="3079" width="18.109375" style="67" customWidth="1"/>
    <col min="3080" max="3328" width="9.109375" style="67"/>
    <col min="3329" max="3329" width="7" style="67" customWidth="1"/>
    <col min="3330" max="3330" width="21.88671875" style="67" customWidth="1"/>
    <col min="3331" max="3333" width="12.33203125" style="67" customWidth="1"/>
    <col min="3334" max="3334" width="15.44140625" style="67" customWidth="1"/>
    <col min="3335" max="3335" width="18.109375" style="67" customWidth="1"/>
    <col min="3336" max="3584" width="9.109375" style="67"/>
    <col min="3585" max="3585" width="7" style="67" customWidth="1"/>
    <col min="3586" max="3586" width="21.88671875" style="67" customWidth="1"/>
    <col min="3587" max="3589" width="12.33203125" style="67" customWidth="1"/>
    <col min="3590" max="3590" width="15.44140625" style="67" customWidth="1"/>
    <col min="3591" max="3591" width="18.109375" style="67" customWidth="1"/>
    <col min="3592" max="3840" width="9.109375" style="67"/>
    <col min="3841" max="3841" width="7" style="67" customWidth="1"/>
    <col min="3842" max="3842" width="21.88671875" style="67" customWidth="1"/>
    <col min="3843" max="3845" width="12.33203125" style="67" customWidth="1"/>
    <col min="3846" max="3846" width="15.44140625" style="67" customWidth="1"/>
    <col min="3847" max="3847" width="18.109375" style="67" customWidth="1"/>
    <col min="3848" max="4096" width="9.109375" style="67"/>
    <col min="4097" max="4097" width="7" style="67" customWidth="1"/>
    <col min="4098" max="4098" width="21.88671875" style="67" customWidth="1"/>
    <col min="4099" max="4101" width="12.33203125" style="67" customWidth="1"/>
    <col min="4102" max="4102" width="15.44140625" style="67" customWidth="1"/>
    <col min="4103" max="4103" width="18.109375" style="67" customWidth="1"/>
    <col min="4104" max="4352" width="9.109375" style="67"/>
    <col min="4353" max="4353" width="7" style="67" customWidth="1"/>
    <col min="4354" max="4354" width="21.88671875" style="67" customWidth="1"/>
    <col min="4355" max="4357" width="12.33203125" style="67" customWidth="1"/>
    <col min="4358" max="4358" width="15.44140625" style="67" customWidth="1"/>
    <col min="4359" max="4359" width="18.109375" style="67" customWidth="1"/>
    <col min="4360" max="4608" width="9.109375" style="67"/>
    <col min="4609" max="4609" width="7" style="67" customWidth="1"/>
    <col min="4610" max="4610" width="21.88671875" style="67" customWidth="1"/>
    <col min="4611" max="4613" width="12.33203125" style="67" customWidth="1"/>
    <col min="4614" max="4614" width="15.44140625" style="67" customWidth="1"/>
    <col min="4615" max="4615" width="18.109375" style="67" customWidth="1"/>
    <col min="4616" max="4864" width="9.109375" style="67"/>
    <col min="4865" max="4865" width="7" style="67" customWidth="1"/>
    <col min="4866" max="4866" width="21.88671875" style="67" customWidth="1"/>
    <col min="4867" max="4869" width="12.33203125" style="67" customWidth="1"/>
    <col min="4870" max="4870" width="15.44140625" style="67" customWidth="1"/>
    <col min="4871" max="4871" width="18.109375" style="67" customWidth="1"/>
    <col min="4872" max="5120" width="9.109375" style="67"/>
    <col min="5121" max="5121" width="7" style="67" customWidth="1"/>
    <col min="5122" max="5122" width="21.88671875" style="67" customWidth="1"/>
    <col min="5123" max="5125" width="12.33203125" style="67" customWidth="1"/>
    <col min="5126" max="5126" width="15.44140625" style="67" customWidth="1"/>
    <col min="5127" max="5127" width="18.109375" style="67" customWidth="1"/>
    <col min="5128" max="5376" width="9.109375" style="67"/>
    <col min="5377" max="5377" width="7" style="67" customWidth="1"/>
    <col min="5378" max="5378" width="21.88671875" style="67" customWidth="1"/>
    <col min="5379" max="5381" width="12.33203125" style="67" customWidth="1"/>
    <col min="5382" max="5382" width="15.44140625" style="67" customWidth="1"/>
    <col min="5383" max="5383" width="18.109375" style="67" customWidth="1"/>
    <col min="5384" max="5632" width="9.109375" style="67"/>
    <col min="5633" max="5633" width="7" style="67" customWidth="1"/>
    <col min="5634" max="5634" width="21.88671875" style="67" customWidth="1"/>
    <col min="5635" max="5637" width="12.33203125" style="67" customWidth="1"/>
    <col min="5638" max="5638" width="15.44140625" style="67" customWidth="1"/>
    <col min="5639" max="5639" width="18.109375" style="67" customWidth="1"/>
    <col min="5640" max="5888" width="9.109375" style="67"/>
    <col min="5889" max="5889" width="7" style="67" customWidth="1"/>
    <col min="5890" max="5890" width="21.88671875" style="67" customWidth="1"/>
    <col min="5891" max="5893" width="12.33203125" style="67" customWidth="1"/>
    <col min="5894" max="5894" width="15.44140625" style="67" customWidth="1"/>
    <col min="5895" max="5895" width="18.109375" style="67" customWidth="1"/>
    <col min="5896" max="6144" width="9.109375" style="67"/>
    <col min="6145" max="6145" width="7" style="67" customWidth="1"/>
    <col min="6146" max="6146" width="21.88671875" style="67" customWidth="1"/>
    <col min="6147" max="6149" width="12.33203125" style="67" customWidth="1"/>
    <col min="6150" max="6150" width="15.44140625" style="67" customWidth="1"/>
    <col min="6151" max="6151" width="18.109375" style="67" customWidth="1"/>
    <col min="6152" max="6400" width="9.109375" style="67"/>
    <col min="6401" max="6401" width="7" style="67" customWidth="1"/>
    <col min="6402" max="6402" width="21.88671875" style="67" customWidth="1"/>
    <col min="6403" max="6405" width="12.33203125" style="67" customWidth="1"/>
    <col min="6406" max="6406" width="15.44140625" style="67" customWidth="1"/>
    <col min="6407" max="6407" width="18.109375" style="67" customWidth="1"/>
    <col min="6408" max="6656" width="9.109375" style="67"/>
    <col min="6657" max="6657" width="7" style="67" customWidth="1"/>
    <col min="6658" max="6658" width="21.88671875" style="67" customWidth="1"/>
    <col min="6659" max="6661" width="12.33203125" style="67" customWidth="1"/>
    <col min="6662" max="6662" width="15.44140625" style="67" customWidth="1"/>
    <col min="6663" max="6663" width="18.109375" style="67" customWidth="1"/>
    <col min="6664" max="6912" width="9.109375" style="67"/>
    <col min="6913" max="6913" width="7" style="67" customWidth="1"/>
    <col min="6914" max="6914" width="21.88671875" style="67" customWidth="1"/>
    <col min="6915" max="6917" width="12.33203125" style="67" customWidth="1"/>
    <col min="6918" max="6918" width="15.44140625" style="67" customWidth="1"/>
    <col min="6919" max="6919" width="18.109375" style="67" customWidth="1"/>
    <col min="6920" max="7168" width="9.109375" style="67"/>
    <col min="7169" max="7169" width="7" style="67" customWidth="1"/>
    <col min="7170" max="7170" width="21.88671875" style="67" customWidth="1"/>
    <col min="7171" max="7173" width="12.33203125" style="67" customWidth="1"/>
    <col min="7174" max="7174" width="15.44140625" style="67" customWidth="1"/>
    <col min="7175" max="7175" width="18.109375" style="67" customWidth="1"/>
    <col min="7176" max="7424" width="9.109375" style="67"/>
    <col min="7425" max="7425" width="7" style="67" customWidth="1"/>
    <col min="7426" max="7426" width="21.88671875" style="67" customWidth="1"/>
    <col min="7427" max="7429" width="12.33203125" style="67" customWidth="1"/>
    <col min="7430" max="7430" width="15.44140625" style="67" customWidth="1"/>
    <col min="7431" max="7431" width="18.109375" style="67" customWidth="1"/>
    <col min="7432" max="7680" width="9.109375" style="67"/>
    <col min="7681" max="7681" width="7" style="67" customWidth="1"/>
    <col min="7682" max="7682" width="21.88671875" style="67" customWidth="1"/>
    <col min="7683" max="7685" width="12.33203125" style="67" customWidth="1"/>
    <col min="7686" max="7686" width="15.44140625" style="67" customWidth="1"/>
    <col min="7687" max="7687" width="18.109375" style="67" customWidth="1"/>
    <col min="7688" max="7936" width="9.109375" style="67"/>
    <col min="7937" max="7937" width="7" style="67" customWidth="1"/>
    <col min="7938" max="7938" width="21.88671875" style="67" customWidth="1"/>
    <col min="7939" max="7941" width="12.33203125" style="67" customWidth="1"/>
    <col min="7942" max="7942" width="15.44140625" style="67" customWidth="1"/>
    <col min="7943" max="7943" width="18.109375" style="67" customWidth="1"/>
    <col min="7944" max="8192" width="9.109375" style="67"/>
    <col min="8193" max="8193" width="7" style="67" customWidth="1"/>
    <col min="8194" max="8194" width="21.88671875" style="67" customWidth="1"/>
    <col min="8195" max="8197" width="12.33203125" style="67" customWidth="1"/>
    <col min="8198" max="8198" width="15.44140625" style="67" customWidth="1"/>
    <col min="8199" max="8199" width="18.109375" style="67" customWidth="1"/>
    <col min="8200" max="8448" width="9.109375" style="67"/>
    <col min="8449" max="8449" width="7" style="67" customWidth="1"/>
    <col min="8450" max="8450" width="21.88671875" style="67" customWidth="1"/>
    <col min="8451" max="8453" width="12.33203125" style="67" customWidth="1"/>
    <col min="8454" max="8454" width="15.44140625" style="67" customWidth="1"/>
    <col min="8455" max="8455" width="18.109375" style="67" customWidth="1"/>
    <col min="8456" max="8704" width="9.109375" style="67"/>
    <col min="8705" max="8705" width="7" style="67" customWidth="1"/>
    <col min="8706" max="8706" width="21.88671875" style="67" customWidth="1"/>
    <col min="8707" max="8709" width="12.33203125" style="67" customWidth="1"/>
    <col min="8710" max="8710" width="15.44140625" style="67" customWidth="1"/>
    <col min="8711" max="8711" width="18.109375" style="67" customWidth="1"/>
    <col min="8712" max="8960" width="9.109375" style="67"/>
    <col min="8961" max="8961" width="7" style="67" customWidth="1"/>
    <col min="8962" max="8962" width="21.88671875" style="67" customWidth="1"/>
    <col min="8963" max="8965" width="12.33203125" style="67" customWidth="1"/>
    <col min="8966" max="8966" width="15.44140625" style="67" customWidth="1"/>
    <col min="8967" max="8967" width="18.109375" style="67" customWidth="1"/>
    <col min="8968" max="9216" width="9.109375" style="67"/>
    <col min="9217" max="9217" width="7" style="67" customWidth="1"/>
    <col min="9218" max="9218" width="21.88671875" style="67" customWidth="1"/>
    <col min="9219" max="9221" width="12.33203125" style="67" customWidth="1"/>
    <col min="9222" max="9222" width="15.44140625" style="67" customWidth="1"/>
    <col min="9223" max="9223" width="18.109375" style="67" customWidth="1"/>
    <col min="9224" max="9472" width="9.109375" style="67"/>
    <col min="9473" max="9473" width="7" style="67" customWidth="1"/>
    <col min="9474" max="9474" width="21.88671875" style="67" customWidth="1"/>
    <col min="9475" max="9477" width="12.33203125" style="67" customWidth="1"/>
    <col min="9478" max="9478" width="15.44140625" style="67" customWidth="1"/>
    <col min="9479" max="9479" width="18.109375" style="67" customWidth="1"/>
    <col min="9480" max="9728" width="9.109375" style="67"/>
    <col min="9729" max="9729" width="7" style="67" customWidth="1"/>
    <col min="9730" max="9730" width="21.88671875" style="67" customWidth="1"/>
    <col min="9731" max="9733" width="12.33203125" style="67" customWidth="1"/>
    <col min="9734" max="9734" width="15.44140625" style="67" customWidth="1"/>
    <col min="9735" max="9735" width="18.109375" style="67" customWidth="1"/>
    <col min="9736" max="9984" width="9.109375" style="67"/>
    <col min="9985" max="9985" width="7" style="67" customWidth="1"/>
    <col min="9986" max="9986" width="21.88671875" style="67" customWidth="1"/>
    <col min="9987" max="9989" width="12.33203125" style="67" customWidth="1"/>
    <col min="9990" max="9990" width="15.44140625" style="67" customWidth="1"/>
    <col min="9991" max="9991" width="18.109375" style="67" customWidth="1"/>
    <col min="9992" max="10240" width="9.109375" style="67"/>
    <col min="10241" max="10241" width="7" style="67" customWidth="1"/>
    <col min="10242" max="10242" width="21.88671875" style="67" customWidth="1"/>
    <col min="10243" max="10245" width="12.33203125" style="67" customWidth="1"/>
    <col min="10246" max="10246" width="15.44140625" style="67" customWidth="1"/>
    <col min="10247" max="10247" width="18.109375" style="67" customWidth="1"/>
    <col min="10248" max="10496" width="9.109375" style="67"/>
    <col min="10497" max="10497" width="7" style="67" customWidth="1"/>
    <col min="10498" max="10498" width="21.88671875" style="67" customWidth="1"/>
    <col min="10499" max="10501" width="12.33203125" style="67" customWidth="1"/>
    <col min="10502" max="10502" width="15.44140625" style="67" customWidth="1"/>
    <col min="10503" max="10503" width="18.109375" style="67" customWidth="1"/>
    <col min="10504" max="10752" width="9.109375" style="67"/>
    <col min="10753" max="10753" width="7" style="67" customWidth="1"/>
    <col min="10754" max="10754" width="21.88671875" style="67" customWidth="1"/>
    <col min="10755" max="10757" width="12.33203125" style="67" customWidth="1"/>
    <col min="10758" max="10758" width="15.44140625" style="67" customWidth="1"/>
    <col min="10759" max="10759" width="18.109375" style="67" customWidth="1"/>
    <col min="10760" max="11008" width="9.109375" style="67"/>
    <col min="11009" max="11009" width="7" style="67" customWidth="1"/>
    <col min="11010" max="11010" width="21.88671875" style="67" customWidth="1"/>
    <col min="11011" max="11013" width="12.33203125" style="67" customWidth="1"/>
    <col min="11014" max="11014" width="15.44140625" style="67" customWidth="1"/>
    <col min="11015" max="11015" width="18.109375" style="67" customWidth="1"/>
    <col min="11016" max="11264" width="9.109375" style="67"/>
    <col min="11265" max="11265" width="7" style="67" customWidth="1"/>
    <col min="11266" max="11266" width="21.88671875" style="67" customWidth="1"/>
    <col min="11267" max="11269" width="12.33203125" style="67" customWidth="1"/>
    <col min="11270" max="11270" width="15.44140625" style="67" customWidth="1"/>
    <col min="11271" max="11271" width="18.109375" style="67" customWidth="1"/>
    <col min="11272" max="11520" width="9.109375" style="67"/>
    <col min="11521" max="11521" width="7" style="67" customWidth="1"/>
    <col min="11522" max="11522" width="21.88671875" style="67" customWidth="1"/>
    <col min="11523" max="11525" width="12.33203125" style="67" customWidth="1"/>
    <col min="11526" max="11526" width="15.44140625" style="67" customWidth="1"/>
    <col min="11527" max="11527" width="18.109375" style="67" customWidth="1"/>
    <col min="11528" max="11776" width="9.109375" style="67"/>
    <col min="11777" max="11777" width="7" style="67" customWidth="1"/>
    <col min="11778" max="11778" width="21.88671875" style="67" customWidth="1"/>
    <col min="11779" max="11781" width="12.33203125" style="67" customWidth="1"/>
    <col min="11782" max="11782" width="15.44140625" style="67" customWidth="1"/>
    <col min="11783" max="11783" width="18.109375" style="67" customWidth="1"/>
    <col min="11784" max="12032" width="9.109375" style="67"/>
    <col min="12033" max="12033" width="7" style="67" customWidth="1"/>
    <col min="12034" max="12034" width="21.88671875" style="67" customWidth="1"/>
    <col min="12035" max="12037" width="12.33203125" style="67" customWidth="1"/>
    <col min="12038" max="12038" width="15.44140625" style="67" customWidth="1"/>
    <col min="12039" max="12039" width="18.109375" style="67" customWidth="1"/>
    <col min="12040" max="12288" width="9.109375" style="67"/>
    <col min="12289" max="12289" width="7" style="67" customWidth="1"/>
    <col min="12290" max="12290" width="21.88671875" style="67" customWidth="1"/>
    <col min="12291" max="12293" width="12.33203125" style="67" customWidth="1"/>
    <col min="12294" max="12294" width="15.44140625" style="67" customWidth="1"/>
    <col min="12295" max="12295" width="18.109375" style="67" customWidth="1"/>
    <col min="12296" max="12544" width="9.109375" style="67"/>
    <col min="12545" max="12545" width="7" style="67" customWidth="1"/>
    <col min="12546" max="12546" width="21.88671875" style="67" customWidth="1"/>
    <col min="12547" max="12549" width="12.33203125" style="67" customWidth="1"/>
    <col min="12550" max="12550" width="15.44140625" style="67" customWidth="1"/>
    <col min="12551" max="12551" width="18.109375" style="67" customWidth="1"/>
    <col min="12552" max="12800" width="9.109375" style="67"/>
    <col min="12801" max="12801" width="7" style="67" customWidth="1"/>
    <col min="12802" max="12802" width="21.88671875" style="67" customWidth="1"/>
    <col min="12803" max="12805" width="12.33203125" style="67" customWidth="1"/>
    <col min="12806" max="12806" width="15.44140625" style="67" customWidth="1"/>
    <col min="12807" max="12807" width="18.109375" style="67" customWidth="1"/>
    <col min="12808" max="13056" width="9.109375" style="67"/>
    <col min="13057" max="13057" width="7" style="67" customWidth="1"/>
    <col min="13058" max="13058" width="21.88671875" style="67" customWidth="1"/>
    <col min="13059" max="13061" width="12.33203125" style="67" customWidth="1"/>
    <col min="13062" max="13062" width="15.44140625" style="67" customWidth="1"/>
    <col min="13063" max="13063" width="18.109375" style="67" customWidth="1"/>
    <col min="13064" max="13312" width="9.109375" style="67"/>
    <col min="13313" max="13313" width="7" style="67" customWidth="1"/>
    <col min="13314" max="13314" width="21.88671875" style="67" customWidth="1"/>
    <col min="13315" max="13317" width="12.33203125" style="67" customWidth="1"/>
    <col min="13318" max="13318" width="15.44140625" style="67" customWidth="1"/>
    <col min="13319" max="13319" width="18.109375" style="67" customWidth="1"/>
    <col min="13320" max="13568" width="9.109375" style="67"/>
    <col min="13569" max="13569" width="7" style="67" customWidth="1"/>
    <col min="13570" max="13570" width="21.88671875" style="67" customWidth="1"/>
    <col min="13571" max="13573" width="12.33203125" style="67" customWidth="1"/>
    <col min="13574" max="13574" width="15.44140625" style="67" customWidth="1"/>
    <col min="13575" max="13575" width="18.109375" style="67" customWidth="1"/>
    <col min="13576" max="13824" width="9.109375" style="67"/>
    <col min="13825" max="13825" width="7" style="67" customWidth="1"/>
    <col min="13826" max="13826" width="21.88671875" style="67" customWidth="1"/>
    <col min="13827" max="13829" width="12.33203125" style="67" customWidth="1"/>
    <col min="13830" max="13830" width="15.44140625" style="67" customWidth="1"/>
    <col min="13831" max="13831" width="18.109375" style="67" customWidth="1"/>
    <col min="13832" max="14080" width="9.109375" style="67"/>
    <col min="14081" max="14081" width="7" style="67" customWidth="1"/>
    <col min="14082" max="14082" width="21.88671875" style="67" customWidth="1"/>
    <col min="14083" max="14085" width="12.33203125" style="67" customWidth="1"/>
    <col min="14086" max="14086" width="15.44140625" style="67" customWidth="1"/>
    <col min="14087" max="14087" width="18.109375" style="67" customWidth="1"/>
    <col min="14088" max="14336" width="9.109375" style="67"/>
    <col min="14337" max="14337" width="7" style="67" customWidth="1"/>
    <col min="14338" max="14338" width="21.88671875" style="67" customWidth="1"/>
    <col min="14339" max="14341" width="12.33203125" style="67" customWidth="1"/>
    <col min="14342" max="14342" width="15.44140625" style="67" customWidth="1"/>
    <col min="14343" max="14343" width="18.109375" style="67" customWidth="1"/>
    <col min="14344" max="14592" width="9.109375" style="67"/>
    <col min="14593" max="14593" width="7" style="67" customWidth="1"/>
    <col min="14594" max="14594" width="21.88671875" style="67" customWidth="1"/>
    <col min="14595" max="14597" width="12.33203125" style="67" customWidth="1"/>
    <col min="14598" max="14598" width="15.44140625" style="67" customWidth="1"/>
    <col min="14599" max="14599" width="18.109375" style="67" customWidth="1"/>
    <col min="14600" max="14848" width="9.109375" style="67"/>
    <col min="14849" max="14849" width="7" style="67" customWidth="1"/>
    <col min="14850" max="14850" width="21.88671875" style="67" customWidth="1"/>
    <col min="14851" max="14853" width="12.33203125" style="67" customWidth="1"/>
    <col min="14854" max="14854" width="15.44140625" style="67" customWidth="1"/>
    <col min="14855" max="14855" width="18.109375" style="67" customWidth="1"/>
    <col min="14856" max="15104" width="9.109375" style="67"/>
    <col min="15105" max="15105" width="7" style="67" customWidth="1"/>
    <col min="15106" max="15106" width="21.88671875" style="67" customWidth="1"/>
    <col min="15107" max="15109" width="12.33203125" style="67" customWidth="1"/>
    <col min="15110" max="15110" width="15.44140625" style="67" customWidth="1"/>
    <col min="15111" max="15111" width="18.109375" style="67" customWidth="1"/>
    <col min="15112" max="15360" width="9.109375" style="67"/>
    <col min="15361" max="15361" width="7" style="67" customWidth="1"/>
    <col min="15362" max="15362" width="21.88671875" style="67" customWidth="1"/>
    <col min="15363" max="15365" width="12.33203125" style="67" customWidth="1"/>
    <col min="15366" max="15366" width="15.44140625" style="67" customWidth="1"/>
    <col min="15367" max="15367" width="18.109375" style="67" customWidth="1"/>
    <col min="15368" max="15616" width="9.109375" style="67"/>
    <col min="15617" max="15617" width="7" style="67" customWidth="1"/>
    <col min="15618" max="15618" width="21.88671875" style="67" customWidth="1"/>
    <col min="15619" max="15621" width="12.33203125" style="67" customWidth="1"/>
    <col min="15622" max="15622" width="15.44140625" style="67" customWidth="1"/>
    <col min="15623" max="15623" width="18.109375" style="67" customWidth="1"/>
    <col min="15624" max="15872" width="9.109375" style="67"/>
    <col min="15873" max="15873" width="7" style="67" customWidth="1"/>
    <col min="15874" max="15874" width="21.88671875" style="67" customWidth="1"/>
    <col min="15875" max="15877" width="12.33203125" style="67" customWidth="1"/>
    <col min="15878" max="15878" width="15.44140625" style="67" customWidth="1"/>
    <col min="15879" max="15879" width="18.109375" style="67" customWidth="1"/>
    <col min="15880" max="16128" width="9.109375" style="67"/>
    <col min="16129" max="16129" width="7" style="67" customWidth="1"/>
    <col min="16130" max="16130" width="21.88671875" style="67" customWidth="1"/>
    <col min="16131" max="16133" width="12.33203125" style="67" customWidth="1"/>
    <col min="16134" max="16134" width="15.44140625" style="67" customWidth="1"/>
    <col min="16135" max="16135" width="18.109375" style="67" customWidth="1"/>
    <col min="16136" max="16384" width="9.109375" style="67"/>
  </cols>
  <sheetData>
    <row r="1" spans="1:9">
      <c r="G1" s="91" t="s">
        <v>369</v>
      </c>
    </row>
    <row r="2" spans="1:9" ht="15">
      <c r="A2" s="453" t="s">
        <v>702</v>
      </c>
      <c r="B2" s="453"/>
      <c r="C2" s="453"/>
      <c r="D2" s="453"/>
      <c r="E2" s="453"/>
      <c r="F2" s="453"/>
      <c r="G2" s="453"/>
    </row>
    <row r="3" spans="1:9" ht="26.25" customHeight="1">
      <c r="A3" s="454" t="s">
        <v>145</v>
      </c>
      <c r="B3" s="454"/>
      <c r="C3" s="454"/>
      <c r="D3" s="454"/>
      <c r="E3" s="454"/>
      <c r="F3" s="454"/>
      <c r="G3" s="454"/>
      <c r="H3" s="145"/>
      <c r="I3" s="145"/>
    </row>
    <row r="4" spans="1:9">
      <c r="A4" s="518" t="s">
        <v>437</v>
      </c>
      <c r="B4" s="518"/>
      <c r="C4" s="518"/>
      <c r="D4" s="518"/>
      <c r="E4" s="518"/>
      <c r="F4" s="518"/>
      <c r="G4" s="518"/>
    </row>
    <row r="5" spans="1:9" ht="12.75" customHeight="1">
      <c r="A5" s="501" t="s">
        <v>182</v>
      </c>
      <c r="B5" s="523" t="s">
        <v>265</v>
      </c>
      <c r="C5" s="482" t="s">
        <v>330</v>
      </c>
      <c r="D5" s="482" t="s">
        <v>361</v>
      </c>
      <c r="E5" s="482" t="s">
        <v>362</v>
      </c>
      <c r="F5" s="482" t="s">
        <v>363</v>
      </c>
      <c r="G5" s="525" t="s">
        <v>324</v>
      </c>
    </row>
    <row r="6" spans="1:9" ht="62.25" customHeight="1">
      <c r="A6" s="497"/>
      <c r="B6" s="524"/>
      <c r="C6" s="483"/>
      <c r="D6" s="483"/>
      <c r="E6" s="483"/>
      <c r="F6" s="483"/>
      <c r="G6" s="525"/>
    </row>
    <row r="7" spans="1:9">
      <c r="A7" s="317"/>
      <c r="B7" s="320">
        <v>1</v>
      </c>
      <c r="C7" s="316">
        <v>2</v>
      </c>
      <c r="D7" s="316">
        <v>3</v>
      </c>
      <c r="E7" s="316">
        <v>4</v>
      </c>
      <c r="F7" s="316">
        <v>5</v>
      </c>
      <c r="G7" s="321">
        <v>6</v>
      </c>
    </row>
    <row r="8" spans="1:9">
      <c r="A8" s="317">
        <v>1</v>
      </c>
      <c r="B8" s="268" t="s">
        <v>435</v>
      </c>
      <c r="C8" s="257"/>
      <c r="D8" s="257"/>
      <c r="E8" s="257"/>
      <c r="F8" s="257"/>
      <c r="G8" s="262"/>
    </row>
    <row r="9" spans="1:9">
      <c r="A9" s="314">
        <v>2</v>
      </c>
      <c r="B9" s="108" t="s">
        <v>358</v>
      </c>
      <c r="C9" s="96"/>
      <c r="D9" s="96"/>
      <c r="E9" s="209"/>
      <c r="F9" s="209"/>
      <c r="G9" s="225"/>
    </row>
    <row r="10" spans="1:9">
      <c r="A10" s="314">
        <v>3</v>
      </c>
      <c r="B10" s="108" t="s">
        <v>359</v>
      </c>
      <c r="C10" s="96"/>
      <c r="D10" s="96"/>
      <c r="E10" s="209"/>
      <c r="F10" s="209"/>
      <c r="G10" s="225"/>
    </row>
    <row r="11" spans="1:9">
      <c r="A11" s="352" t="s">
        <v>197</v>
      </c>
      <c r="B11" s="108" t="s">
        <v>360</v>
      </c>
      <c r="C11" s="108"/>
      <c r="D11" s="97"/>
      <c r="E11" s="226"/>
      <c r="F11" s="226"/>
      <c r="G11" s="227"/>
    </row>
    <row r="12" spans="1:9">
      <c r="A12" s="352" t="s">
        <v>262</v>
      </c>
      <c r="B12" s="86" t="s">
        <v>421</v>
      </c>
      <c r="C12" s="108"/>
      <c r="D12" s="97"/>
      <c r="E12" s="226"/>
      <c r="F12" s="226"/>
      <c r="G12" s="227"/>
    </row>
    <row r="13" spans="1:9" ht="26.4">
      <c r="A13" s="352" t="s">
        <v>263</v>
      </c>
      <c r="B13" s="269" t="s">
        <v>436</v>
      </c>
      <c r="C13" s="263"/>
      <c r="D13" s="97"/>
      <c r="E13" s="226"/>
      <c r="F13" s="226"/>
      <c r="G13" s="227"/>
    </row>
    <row r="14" spans="1:9" ht="12.9" customHeight="1">
      <c r="A14" s="352" t="s">
        <v>542</v>
      </c>
      <c r="B14" s="270" t="s">
        <v>434</v>
      </c>
      <c r="C14" s="263"/>
      <c r="D14" s="97"/>
      <c r="E14" s="226"/>
      <c r="F14" s="226"/>
      <c r="G14" s="227"/>
    </row>
    <row r="15" spans="1:9">
      <c r="A15" s="352" t="s">
        <v>543</v>
      </c>
      <c r="B15" s="265" t="s">
        <v>241</v>
      </c>
      <c r="C15" s="108"/>
      <c r="D15" s="97"/>
      <c r="E15" s="226"/>
      <c r="F15" s="226"/>
      <c r="G15" s="227"/>
    </row>
    <row r="16" spans="1:9">
      <c r="A16" s="127">
        <v>9</v>
      </c>
      <c r="B16" s="228" t="s">
        <v>6</v>
      </c>
      <c r="C16" s="176"/>
      <c r="D16" s="176"/>
      <c r="E16" s="176"/>
      <c r="F16" s="176"/>
      <c r="G16" s="229"/>
    </row>
    <row r="17" spans="1:7" ht="16.5" customHeight="1">
      <c r="A17" s="179"/>
      <c r="B17" s="230"/>
      <c r="C17" s="141"/>
      <c r="D17" s="141"/>
      <c r="E17" s="141"/>
      <c r="F17" s="141"/>
      <c r="G17" s="231"/>
    </row>
    <row r="18" spans="1:7">
      <c r="A18" s="518" t="s">
        <v>428</v>
      </c>
      <c r="B18" s="518"/>
      <c r="C18" s="518"/>
      <c r="D18" s="518"/>
      <c r="E18" s="518"/>
      <c r="F18" s="518"/>
      <c r="G18" s="518"/>
    </row>
    <row r="19" spans="1:7" ht="67.5" customHeight="1">
      <c r="A19" s="216" t="s">
        <v>182</v>
      </c>
      <c r="B19" s="216"/>
      <c r="C19" s="254" t="s">
        <v>364</v>
      </c>
      <c r="D19" s="69" t="s">
        <v>365</v>
      </c>
      <c r="E19" s="69" t="s">
        <v>366</v>
      </c>
      <c r="F19" s="69" t="s">
        <v>367</v>
      </c>
      <c r="G19" s="125" t="s">
        <v>324</v>
      </c>
    </row>
    <row r="20" spans="1:7">
      <c r="A20" s="317"/>
      <c r="B20" s="317">
        <v>1</v>
      </c>
      <c r="C20" s="312">
        <v>2</v>
      </c>
      <c r="D20" s="312">
        <v>3</v>
      </c>
      <c r="E20" s="312">
        <v>4</v>
      </c>
      <c r="F20" s="312">
        <v>5</v>
      </c>
      <c r="G20" s="321">
        <v>6</v>
      </c>
    </row>
    <row r="21" spans="1:7">
      <c r="A21" s="317">
        <v>10</v>
      </c>
      <c r="B21" s="267" t="s">
        <v>429</v>
      </c>
      <c r="C21" s="254"/>
      <c r="D21" s="254"/>
      <c r="E21" s="254"/>
      <c r="F21" s="254"/>
      <c r="G21" s="262"/>
    </row>
    <row r="22" spans="1:7">
      <c r="A22" s="317">
        <v>11</v>
      </c>
      <c r="B22" s="258" t="s">
        <v>430</v>
      </c>
      <c r="C22" s="69"/>
      <c r="D22" s="69"/>
      <c r="E22" s="69"/>
      <c r="F22" s="69"/>
      <c r="G22" s="125"/>
    </row>
    <row r="23" spans="1:7">
      <c r="A23" s="352" t="s">
        <v>547</v>
      </c>
      <c r="B23" s="258" t="s">
        <v>431</v>
      </c>
      <c r="C23" s="187"/>
      <c r="D23" s="171"/>
      <c r="E23" s="96"/>
      <c r="F23" s="96"/>
      <c r="G23" s="227"/>
    </row>
    <row r="24" spans="1:7">
      <c r="A24" s="127">
        <v>13</v>
      </c>
      <c r="B24" s="258" t="s">
        <v>432</v>
      </c>
      <c r="C24" s="176"/>
      <c r="D24" s="176"/>
      <c r="E24" s="176"/>
      <c r="F24" s="176"/>
      <c r="G24" s="229"/>
    </row>
    <row r="25" spans="1:7">
      <c r="A25" s="127">
        <v>14</v>
      </c>
      <c r="B25" s="86" t="s">
        <v>421</v>
      </c>
      <c r="C25" s="176"/>
      <c r="D25" s="176"/>
      <c r="E25" s="176"/>
      <c r="F25" s="176"/>
      <c r="G25" s="229"/>
    </row>
    <row r="26" spans="1:7" ht="71.400000000000006">
      <c r="A26" s="352"/>
      <c r="B26" s="86"/>
      <c r="C26" s="254" t="s">
        <v>438</v>
      </c>
      <c r="D26" s="254" t="s">
        <v>439</v>
      </c>
      <c r="E26" s="254" t="s">
        <v>440</v>
      </c>
      <c r="F26" s="254" t="s">
        <v>441</v>
      </c>
      <c r="G26" s="262" t="s">
        <v>324</v>
      </c>
    </row>
    <row r="27" spans="1:7" ht="13.8">
      <c r="A27" s="352" t="s">
        <v>551</v>
      </c>
      <c r="B27" s="24" t="s">
        <v>433</v>
      </c>
      <c r="C27" s="263"/>
      <c r="D27" s="97"/>
      <c r="E27" s="226"/>
      <c r="F27" s="226"/>
      <c r="G27" s="227"/>
    </row>
    <row r="28" spans="1:7" ht="13.8">
      <c r="A28" s="352" t="s">
        <v>552</v>
      </c>
      <c r="B28" s="24" t="s">
        <v>434</v>
      </c>
      <c r="C28" s="263"/>
      <c r="D28" s="97"/>
      <c r="E28" s="226"/>
      <c r="F28" s="226"/>
      <c r="G28" s="227"/>
    </row>
    <row r="29" spans="1:7">
      <c r="A29" s="352" t="s">
        <v>553</v>
      </c>
      <c r="B29" s="265" t="s">
        <v>241</v>
      </c>
      <c r="C29" s="263"/>
      <c r="D29" s="97"/>
      <c r="E29" s="226"/>
      <c r="F29" s="226"/>
      <c r="G29" s="227"/>
    </row>
    <row r="30" spans="1:7">
      <c r="A30" s="127">
        <v>18</v>
      </c>
      <c r="B30" s="228" t="s">
        <v>6</v>
      </c>
      <c r="C30" s="176"/>
      <c r="D30" s="176"/>
      <c r="E30" s="176"/>
      <c r="F30" s="176"/>
      <c r="G30" s="229"/>
    </row>
    <row r="31" spans="1:7">
      <c r="A31" s="179"/>
      <c r="B31" s="230"/>
      <c r="C31" s="141"/>
      <c r="D31" s="141"/>
      <c r="E31" s="141"/>
      <c r="F31" s="141"/>
      <c r="G31" s="231"/>
    </row>
    <row r="32" spans="1:7">
      <c r="A32" s="518" t="s">
        <v>603</v>
      </c>
      <c r="B32" s="518"/>
      <c r="C32" s="518"/>
      <c r="D32" s="518"/>
      <c r="E32" s="518"/>
      <c r="F32" s="518"/>
      <c r="G32" s="518"/>
    </row>
    <row r="33" spans="1:7" ht="71.400000000000006">
      <c r="A33" s="97"/>
      <c r="B33" s="86"/>
      <c r="C33" s="312" t="s">
        <v>438</v>
      </c>
      <c r="D33" s="312" t="s">
        <v>439</v>
      </c>
      <c r="E33" s="312" t="s">
        <v>440</v>
      </c>
      <c r="F33" s="312" t="s">
        <v>606</v>
      </c>
      <c r="G33" s="321" t="s">
        <v>324</v>
      </c>
    </row>
    <row r="34" spans="1:7">
      <c r="A34" s="97"/>
      <c r="B34" s="86">
        <v>1</v>
      </c>
      <c r="C34" s="312">
        <v>2</v>
      </c>
      <c r="D34" s="312">
        <v>3</v>
      </c>
      <c r="E34" s="312">
        <v>4</v>
      </c>
      <c r="F34" s="312">
        <v>5</v>
      </c>
      <c r="G34" s="321">
        <v>6</v>
      </c>
    </row>
    <row r="35" spans="1:7">
      <c r="A35" s="127">
        <v>19</v>
      </c>
      <c r="B35" s="351" t="s">
        <v>604</v>
      </c>
      <c r="C35" s="176"/>
      <c r="D35" s="176"/>
      <c r="E35" s="176"/>
      <c r="F35" s="176"/>
      <c r="G35" s="229"/>
    </row>
    <row r="36" spans="1:7">
      <c r="A36" s="127">
        <v>20</v>
      </c>
      <c r="B36" s="351" t="s">
        <v>605</v>
      </c>
      <c r="C36" s="176"/>
      <c r="D36" s="176"/>
      <c r="E36" s="176"/>
      <c r="F36" s="176"/>
      <c r="G36" s="229"/>
    </row>
    <row r="37" spans="1:7">
      <c r="A37" s="127">
        <v>21</v>
      </c>
      <c r="B37" s="265" t="s">
        <v>240</v>
      </c>
      <c r="C37" s="176"/>
      <c r="D37" s="176"/>
      <c r="E37" s="176"/>
      <c r="F37" s="176"/>
      <c r="G37" s="229"/>
    </row>
    <row r="38" spans="1:7">
      <c r="A38" s="179"/>
      <c r="B38" s="230"/>
      <c r="C38" s="141"/>
      <c r="D38" s="141"/>
      <c r="E38" s="141"/>
      <c r="F38" s="141"/>
      <c r="G38" s="231"/>
    </row>
    <row r="39" spans="1:7">
      <c r="B39" s="101" t="s">
        <v>180</v>
      </c>
    </row>
    <row r="41" spans="1:7">
      <c r="B41" s="67" t="s">
        <v>134</v>
      </c>
    </row>
    <row r="43" spans="1:7">
      <c r="B43" s="67" t="s">
        <v>135</v>
      </c>
    </row>
  </sheetData>
  <mergeCells count="12">
    <mergeCell ref="A32:G32"/>
    <mergeCell ref="A18:G18"/>
    <mergeCell ref="A2:G2"/>
    <mergeCell ref="A3:G3"/>
    <mergeCell ref="A4:G4"/>
    <mergeCell ref="A5:A6"/>
    <mergeCell ref="B5:B6"/>
    <mergeCell ref="C5:C6"/>
    <mergeCell ref="D5:D6"/>
    <mergeCell ref="E5:E6"/>
    <mergeCell ref="F5:F6"/>
    <mergeCell ref="G5:G6"/>
  </mergeCells>
  <printOptions horizontalCentered="1"/>
  <pageMargins left="0.70866141732283472" right="0" top="0" bottom="0" header="0.31496062992125984" footer="0.31496062992125984"/>
  <pageSetup paperSize="9" scale="68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"/>
  <sheetViews>
    <sheetView workbookViewId="0">
      <selection activeCell="A3" sqref="A3:F3"/>
    </sheetView>
  </sheetViews>
  <sheetFormatPr defaultRowHeight="13.2"/>
  <cols>
    <col min="1" max="1" width="7" style="67" customWidth="1"/>
    <col min="2" max="2" width="21.88671875" style="67" customWidth="1"/>
    <col min="3" max="3" width="9.6640625" style="67" customWidth="1"/>
    <col min="4" max="4" width="12.33203125" style="67" customWidth="1"/>
    <col min="5" max="5" width="11.6640625" style="67" customWidth="1"/>
    <col min="6" max="6" width="18.109375" style="67" customWidth="1"/>
    <col min="7" max="256" width="9.109375" style="67"/>
    <col min="257" max="257" width="7" style="67" customWidth="1"/>
    <col min="258" max="258" width="21.88671875" style="67" customWidth="1"/>
    <col min="259" max="259" width="9.6640625" style="67" customWidth="1"/>
    <col min="260" max="260" width="12.33203125" style="67" customWidth="1"/>
    <col min="261" max="261" width="11.6640625" style="67" customWidth="1"/>
    <col min="262" max="262" width="18.109375" style="67" customWidth="1"/>
    <col min="263" max="512" width="9.109375" style="67"/>
    <col min="513" max="513" width="7" style="67" customWidth="1"/>
    <col min="514" max="514" width="21.88671875" style="67" customWidth="1"/>
    <col min="515" max="515" width="9.6640625" style="67" customWidth="1"/>
    <col min="516" max="516" width="12.33203125" style="67" customWidth="1"/>
    <col min="517" max="517" width="11.6640625" style="67" customWidth="1"/>
    <col min="518" max="518" width="18.109375" style="67" customWidth="1"/>
    <col min="519" max="768" width="9.109375" style="67"/>
    <col min="769" max="769" width="7" style="67" customWidth="1"/>
    <col min="770" max="770" width="21.88671875" style="67" customWidth="1"/>
    <col min="771" max="771" width="9.6640625" style="67" customWidth="1"/>
    <col min="772" max="772" width="12.33203125" style="67" customWidth="1"/>
    <col min="773" max="773" width="11.6640625" style="67" customWidth="1"/>
    <col min="774" max="774" width="18.109375" style="67" customWidth="1"/>
    <col min="775" max="1024" width="9.109375" style="67"/>
    <col min="1025" max="1025" width="7" style="67" customWidth="1"/>
    <col min="1026" max="1026" width="21.88671875" style="67" customWidth="1"/>
    <col min="1027" max="1027" width="9.6640625" style="67" customWidth="1"/>
    <col min="1028" max="1028" width="12.33203125" style="67" customWidth="1"/>
    <col min="1029" max="1029" width="11.6640625" style="67" customWidth="1"/>
    <col min="1030" max="1030" width="18.109375" style="67" customWidth="1"/>
    <col min="1031" max="1280" width="9.109375" style="67"/>
    <col min="1281" max="1281" width="7" style="67" customWidth="1"/>
    <col min="1282" max="1282" width="21.88671875" style="67" customWidth="1"/>
    <col min="1283" max="1283" width="9.6640625" style="67" customWidth="1"/>
    <col min="1284" max="1284" width="12.33203125" style="67" customWidth="1"/>
    <col min="1285" max="1285" width="11.6640625" style="67" customWidth="1"/>
    <col min="1286" max="1286" width="18.109375" style="67" customWidth="1"/>
    <col min="1287" max="1536" width="9.109375" style="67"/>
    <col min="1537" max="1537" width="7" style="67" customWidth="1"/>
    <col min="1538" max="1538" width="21.88671875" style="67" customWidth="1"/>
    <col min="1539" max="1539" width="9.6640625" style="67" customWidth="1"/>
    <col min="1540" max="1540" width="12.33203125" style="67" customWidth="1"/>
    <col min="1541" max="1541" width="11.6640625" style="67" customWidth="1"/>
    <col min="1542" max="1542" width="18.109375" style="67" customWidth="1"/>
    <col min="1543" max="1792" width="9.109375" style="67"/>
    <col min="1793" max="1793" width="7" style="67" customWidth="1"/>
    <col min="1794" max="1794" width="21.88671875" style="67" customWidth="1"/>
    <col min="1795" max="1795" width="9.6640625" style="67" customWidth="1"/>
    <col min="1796" max="1796" width="12.33203125" style="67" customWidth="1"/>
    <col min="1797" max="1797" width="11.6640625" style="67" customWidth="1"/>
    <col min="1798" max="1798" width="18.109375" style="67" customWidth="1"/>
    <col min="1799" max="2048" width="9.109375" style="67"/>
    <col min="2049" max="2049" width="7" style="67" customWidth="1"/>
    <col min="2050" max="2050" width="21.88671875" style="67" customWidth="1"/>
    <col min="2051" max="2051" width="9.6640625" style="67" customWidth="1"/>
    <col min="2052" max="2052" width="12.33203125" style="67" customWidth="1"/>
    <col min="2053" max="2053" width="11.6640625" style="67" customWidth="1"/>
    <col min="2054" max="2054" width="18.109375" style="67" customWidth="1"/>
    <col min="2055" max="2304" width="9.109375" style="67"/>
    <col min="2305" max="2305" width="7" style="67" customWidth="1"/>
    <col min="2306" max="2306" width="21.88671875" style="67" customWidth="1"/>
    <col min="2307" max="2307" width="9.6640625" style="67" customWidth="1"/>
    <col min="2308" max="2308" width="12.33203125" style="67" customWidth="1"/>
    <col min="2309" max="2309" width="11.6640625" style="67" customWidth="1"/>
    <col min="2310" max="2310" width="18.109375" style="67" customWidth="1"/>
    <col min="2311" max="2560" width="9.109375" style="67"/>
    <col min="2561" max="2561" width="7" style="67" customWidth="1"/>
    <col min="2562" max="2562" width="21.88671875" style="67" customWidth="1"/>
    <col min="2563" max="2563" width="9.6640625" style="67" customWidth="1"/>
    <col min="2564" max="2564" width="12.33203125" style="67" customWidth="1"/>
    <col min="2565" max="2565" width="11.6640625" style="67" customWidth="1"/>
    <col min="2566" max="2566" width="18.109375" style="67" customWidth="1"/>
    <col min="2567" max="2816" width="9.109375" style="67"/>
    <col min="2817" max="2817" width="7" style="67" customWidth="1"/>
    <col min="2818" max="2818" width="21.88671875" style="67" customWidth="1"/>
    <col min="2819" max="2819" width="9.6640625" style="67" customWidth="1"/>
    <col min="2820" max="2820" width="12.33203125" style="67" customWidth="1"/>
    <col min="2821" max="2821" width="11.6640625" style="67" customWidth="1"/>
    <col min="2822" max="2822" width="18.109375" style="67" customWidth="1"/>
    <col min="2823" max="3072" width="9.109375" style="67"/>
    <col min="3073" max="3073" width="7" style="67" customWidth="1"/>
    <col min="3074" max="3074" width="21.88671875" style="67" customWidth="1"/>
    <col min="3075" max="3075" width="9.6640625" style="67" customWidth="1"/>
    <col min="3076" max="3076" width="12.33203125" style="67" customWidth="1"/>
    <col min="3077" max="3077" width="11.6640625" style="67" customWidth="1"/>
    <col min="3078" max="3078" width="18.109375" style="67" customWidth="1"/>
    <col min="3079" max="3328" width="9.109375" style="67"/>
    <col min="3329" max="3329" width="7" style="67" customWidth="1"/>
    <col min="3330" max="3330" width="21.88671875" style="67" customWidth="1"/>
    <col min="3331" max="3331" width="9.6640625" style="67" customWidth="1"/>
    <col min="3332" max="3332" width="12.33203125" style="67" customWidth="1"/>
    <col min="3333" max="3333" width="11.6640625" style="67" customWidth="1"/>
    <col min="3334" max="3334" width="18.109375" style="67" customWidth="1"/>
    <col min="3335" max="3584" width="9.109375" style="67"/>
    <col min="3585" max="3585" width="7" style="67" customWidth="1"/>
    <col min="3586" max="3586" width="21.88671875" style="67" customWidth="1"/>
    <col min="3587" max="3587" width="9.6640625" style="67" customWidth="1"/>
    <col min="3588" max="3588" width="12.33203125" style="67" customWidth="1"/>
    <col min="3589" max="3589" width="11.6640625" style="67" customWidth="1"/>
    <col min="3590" max="3590" width="18.109375" style="67" customWidth="1"/>
    <col min="3591" max="3840" width="9.109375" style="67"/>
    <col min="3841" max="3841" width="7" style="67" customWidth="1"/>
    <col min="3842" max="3842" width="21.88671875" style="67" customWidth="1"/>
    <col min="3843" max="3843" width="9.6640625" style="67" customWidth="1"/>
    <col min="3844" max="3844" width="12.33203125" style="67" customWidth="1"/>
    <col min="3845" max="3845" width="11.6640625" style="67" customWidth="1"/>
    <col min="3846" max="3846" width="18.109375" style="67" customWidth="1"/>
    <col min="3847" max="4096" width="9.109375" style="67"/>
    <col min="4097" max="4097" width="7" style="67" customWidth="1"/>
    <col min="4098" max="4098" width="21.88671875" style="67" customWidth="1"/>
    <col min="4099" max="4099" width="9.6640625" style="67" customWidth="1"/>
    <col min="4100" max="4100" width="12.33203125" style="67" customWidth="1"/>
    <col min="4101" max="4101" width="11.6640625" style="67" customWidth="1"/>
    <col min="4102" max="4102" width="18.109375" style="67" customWidth="1"/>
    <col min="4103" max="4352" width="9.109375" style="67"/>
    <col min="4353" max="4353" width="7" style="67" customWidth="1"/>
    <col min="4354" max="4354" width="21.88671875" style="67" customWidth="1"/>
    <col min="4355" max="4355" width="9.6640625" style="67" customWidth="1"/>
    <col min="4356" max="4356" width="12.33203125" style="67" customWidth="1"/>
    <col min="4357" max="4357" width="11.6640625" style="67" customWidth="1"/>
    <col min="4358" max="4358" width="18.109375" style="67" customWidth="1"/>
    <col min="4359" max="4608" width="9.109375" style="67"/>
    <col min="4609" max="4609" width="7" style="67" customWidth="1"/>
    <col min="4610" max="4610" width="21.88671875" style="67" customWidth="1"/>
    <col min="4611" max="4611" width="9.6640625" style="67" customWidth="1"/>
    <col min="4612" max="4612" width="12.33203125" style="67" customWidth="1"/>
    <col min="4613" max="4613" width="11.6640625" style="67" customWidth="1"/>
    <col min="4614" max="4614" width="18.109375" style="67" customWidth="1"/>
    <col min="4615" max="4864" width="9.109375" style="67"/>
    <col min="4865" max="4865" width="7" style="67" customWidth="1"/>
    <col min="4866" max="4866" width="21.88671875" style="67" customWidth="1"/>
    <col min="4867" max="4867" width="9.6640625" style="67" customWidth="1"/>
    <col min="4868" max="4868" width="12.33203125" style="67" customWidth="1"/>
    <col min="4869" max="4869" width="11.6640625" style="67" customWidth="1"/>
    <col min="4870" max="4870" width="18.109375" style="67" customWidth="1"/>
    <col min="4871" max="5120" width="9.109375" style="67"/>
    <col min="5121" max="5121" width="7" style="67" customWidth="1"/>
    <col min="5122" max="5122" width="21.88671875" style="67" customWidth="1"/>
    <col min="5123" max="5123" width="9.6640625" style="67" customWidth="1"/>
    <col min="5124" max="5124" width="12.33203125" style="67" customWidth="1"/>
    <col min="5125" max="5125" width="11.6640625" style="67" customWidth="1"/>
    <col min="5126" max="5126" width="18.109375" style="67" customWidth="1"/>
    <col min="5127" max="5376" width="9.109375" style="67"/>
    <col min="5377" max="5377" width="7" style="67" customWidth="1"/>
    <col min="5378" max="5378" width="21.88671875" style="67" customWidth="1"/>
    <col min="5379" max="5379" width="9.6640625" style="67" customWidth="1"/>
    <col min="5380" max="5380" width="12.33203125" style="67" customWidth="1"/>
    <col min="5381" max="5381" width="11.6640625" style="67" customWidth="1"/>
    <col min="5382" max="5382" width="18.109375" style="67" customWidth="1"/>
    <col min="5383" max="5632" width="9.109375" style="67"/>
    <col min="5633" max="5633" width="7" style="67" customWidth="1"/>
    <col min="5634" max="5634" width="21.88671875" style="67" customWidth="1"/>
    <col min="5635" max="5635" width="9.6640625" style="67" customWidth="1"/>
    <col min="5636" max="5636" width="12.33203125" style="67" customWidth="1"/>
    <col min="5637" max="5637" width="11.6640625" style="67" customWidth="1"/>
    <col min="5638" max="5638" width="18.109375" style="67" customWidth="1"/>
    <col min="5639" max="5888" width="9.109375" style="67"/>
    <col min="5889" max="5889" width="7" style="67" customWidth="1"/>
    <col min="5890" max="5890" width="21.88671875" style="67" customWidth="1"/>
    <col min="5891" max="5891" width="9.6640625" style="67" customWidth="1"/>
    <col min="5892" max="5892" width="12.33203125" style="67" customWidth="1"/>
    <col min="5893" max="5893" width="11.6640625" style="67" customWidth="1"/>
    <col min="5894" max="5894" width="18.109375" style="67" customWidth="1"/>
    <col min="5895" max="6144" width="9.109375" style="67"/>
    <col min="6145" max="6145" width="7" style="67" customWidth="1"/>
    <col min="6146" max="6146" width="21.88671875" style="67" customWidth="1"/>
    <col min="6147" max="6147" width="9.6640625" style="67" customWidth="1"/>
    <col min="6148" max="6148" width="12.33203125" style="67" customWidth="1"/>
    <col min="6149" max="6149" width="11.6640625" style="67" customWidth="1"/>
    <col min="6150" max="6150" width="18.109375" style="67" customWidth="1"/>
    <col min="6151" max="6400" width="9.109375" style="67"/>
    <col min="6401" max="6401" width="7" style="67" customWidth="1"/>
    <col min="6402" max="6402" width="21.88671875" style="67" customWidth="1"/>
    <col min="6403" max="6403" width="9.6640625" style="67" customWidth="1"/>
    <col min="6404" max="6404" width="12.33203125" style="67" customWidth="1"/>
    <col min="6405" max="6405" width="11.6640625" style="67" customWidth="1"/>
    <col min="6406" max="6406" width="18.109375" style="67" customWidth="1"/>
    <col min="6407" max="6656" width="9.109375" style="67"/>
    <col min="6657" max="6657" width="7" style="67" customWidth="1"/>
    <col min="6658" max="6658" width="21.88671875" style="67" customWidth="1"/>
    <col min="6659" max="6659" width="9.6640625" style="67" customWidth="1"/>
    <col min="6660" max="6660" width="12.33203125" style="67" customWidth="1"/>
    <col min="6661" max="6661" width="11.6640625" style="67" customWidth="1"/>
    <col min="6662" max="6662" width="18.109375" style="67" customWidth="1"/>
    <col min="6663" max="6912" width="9.109375" style="67"/>
    <col min="6913" max="6913" width="7" style="67" customWidth="1"/>
    <col min="6914" max="6914" width="21.88671875" style="67" customWidth="1"/>
    <col min="6915" max="6915" width="9.6640625" style="67" customWidth="1"/>
    <col min="6916" max="6916" width="12.33203125" style="67" customWidth="1"/>
    <col min="6917" max="6917" width="11.6640625" style="67" customWidth="1"/>
    <col min="6918" max="6918" width="18.109375" style="67" customWidth="1"/>
    <col min="6919" max="7168" width="9.109375" style="67"/>
    <col min="7169" max="7169" width="7" style="67" customWidth="1"/>
    <col min="7170" max="7170" width="21.88671875" style="67" customWidth="1"/>
    <col min="7171" max="7171" width="9.6640625" style="67" customWidth="1"/>
    <col min="7172" max="7172" width="12.33203125" style="67" customWidth="1"/>
    <col min="7173" max="7173" width="11.6640625" style="67" customWidth="1"/>
    <col min="7174" max="7174" width="18.109375" style="67" customWidth="1"/>
    <col min="7175" max="7424" width="9.109375" style="67"/>
    <col min="7425" max="7425" width="7" style="67" customWidth="1"/>
    <col min="7426" max="7426" width="21.88671875" style="67" customWidth="1"/>
    <col min="7427" max="7427" width="9.6640625" style="67" customWidth="1"/>
    <col min="7428" max="7428" width="12.33203125" style="67" customWidth="1"/>
    <col min="7429" max="7429" width="11.6640625" style="67" customWidth="1"/>
    <col min="7430" max="7430" width="18.109375" style="67" customWidth="1"/>
    <col min="7431" max="7680" width="9.109375" style="67"/>
    <col min="7681" max="7681" width="7" style="67" customWidth="1"/>
    <col min="7682" max="7682" width="21.88671875" style="67" customWidth="1"/>
    <col min="7683" max="7683" width="9.6640625" style="67" customWidth="1"/>
    <col min="7684" max="7684" width="12.33203125" style="67" customWidth="1"/>
    <col min="7685" max="7685" width="11.6640625" style="67" customWidth="1"/>
    <col min="7686" max="7686" width="18.109375" style="67" customWidth="1"/>
    <col min="7687" max="7936" width="9.109375" style="67"/>
    <col min="7937" max="7937" width="7" style="67" customWidth="1"/>
    <col min="7938" max="7938" width="21.88671875" style="67" customWidth="1"/>
    <col min="7939" max="7939" width="9.6640625" style="67" customWidth="1"/>
    <col min="7940" max="7940" width="12.33203125" style="67" customWidth="1"/>
    <col min="7941" max="7941" width="11.6640625" style="67" customWidth="1"/>
    <col min="7942" max="7942" width="18.109375" style="67" customWidth="1"/>
    <col min="7943" max="8192" width="9.109375" style="67"/>
    <col min="8193" max="8193" width="7" style="67" customWidth="1"/>
    <col min="8194" max="8194" width="21.88671875" style="67" customWidth="1"/>
    <col min="8195" max="8195" width="9.6640625" style="67" customWidth="1"/>
    <col min="8196" max="8196" width="12.33203125" style="67" customWidth="1"/>
    <col min="8197" max="8197" width="11.6640625" style="67" customWidth="1"/>
    <col min="8198" max="8198" width="18.109375" style="67" customWidth="1"/>
    <col min="8199" max="8448" width="9.109375" style="67"/>
    <col min="8449" max="8449" width="7" style="67" customWidth="1"/>
    <col min="8450" max="8450" width="21.88671875" style="67" customWidth="1"/>
    <col min="8451" max="8451" width="9.6640625" style="67" customWidth="1"/>
    <col min="8452" max="8452" width="12.33203125" style="67" customWidth="1"/>
    <col min="8453" max="8453" width="11.6640625" style="67" customWidth="1"/>
    <col min="8454" max="8454" width="18.109375" style="67" customWidth="1"/>
    <col min="8455" max="8704" width="9.109375" style="67"/>
    <col min="8705" max="8705" width="7" style="67" customWidth="1"/>
    <col min="8706" max="8706" width="21.88671875" style="67" customWidth="1"/>
    <col min="8707" max="8707" width="9.6640625" style="67" customWidth="1"/>
    <col min="8708" max="8708" width="12.33203125" style="67" customWidth="1"/>
    <col min="8709" max="8709" width="11.6640625" style="67" customWidth="1"/>
    <col min="8710" max="8710" width="18.109375" style="67" customWidth="1"/>
    <col min="8711" max="8960" width="9.109375" style="67"/>
    <col min="8961" max="8961" width="7" style="67" customWidth="1"/>
    <col min="8962" max="8962" width="21.88671875" style="67" customWidth="1"/>
    <col min="8963" max="8963" width="9.6640625" style="67" customWidth="1"/>
    <col min="8964" max="8964" width="12.33203125" style="67" customWidth="1"/>
    <col min="8965" max="8965" width="11.6640625" style="67" customWidth="1"/>
    <col min="8966" max="8966" width="18.109375" style="67" customWidth="1"/>
    <col min="8967" max="9216" width="9.109375" style="67"/>
    <col min="9217" max="9217" width="7" style="67" customWidth="1"/>
    <col min="9218" max="9218" width="21.88671875" style="67" customWidth="1"/>
    <col min="9219" max="9219" width="9.6640625" style="67" customWidth="1"/>
    <col min="9220" max="9220" width="12.33203125" style="67" customWidth="1"/>
    <col min="9221" max="9221" width="11.6640625" style="67" customWidth="1"/>
    <col min="9222" max="9222" width="18.109375" style="67" customWidth="1"/>
    <col min="9223" max="9472" width="9.109375" style="67"/>
    <col min="9473" max="9473" width="7" style="67" customWidth="1"/>
    <col min="9474" max="9474" width="21.88671875" style="67" customWidth="1"/>
    <col min="9475" max="9475" width="9.6640625" style="67" customWidth="1"/>
    <col min="9476" max="9476" width="12.33203125" style="67" customWidth="1"/>
    <col min="9477" max="9477" width="11.6640625" style="67" customWidth="1"/>
    <col min="9478" max="9478" width="18.109375" style="67" customWidth="1"/>
    <col min="9479" max="9728" width="9.109375" style="67"/>
    <col min="9729" max="9729" width="7" style="67" customWidth="1"/>
    <col min="9730" max="9730" width="21.88671875" style="67" customWidth="1"/>
    <col min="9731" max="9731" width="9.6640625" style="67" customWidth="1"/>
    <col min="9732" max="9732" width="12.33203125" style="67" customWidth="1"/>
    <col min="9733" max="9733" width="11.6640625" style="67" customWidth="1"/>
    <col min="9734" max="9734" width="18.109375" style="67" customWidth="1"/>
    <col min="9735" max="9984" width="9.109375" style="67"/>
    <col min="9985" max="9985" width="7" style="67" customWidth="1"/>
    <col min="9986" max="9986" width="21.88671875" style="67" customWidth="1"/>
    <col min="9987" max="9987" width="9.6640625" style="67" customWidth="1"/>
    <col min="9988" max="9988" width="12.33203125" style="67" customWidth="1"/>
    <col min="9989" max="9989" width="11.6640625" style="67" customWidth="1"/>
    <col min="9990" max="9990" width="18.109375" style="67" customWidth="1"/>
    <col min="9991" max="10240" width="9.109375" style="67"/>
    <col min="10241" max="10241" width="7" style="67" customWidth="1"/>
    <col min="10242" max="10242" width="21.88671875" style="67" customWidth="1"/>
    <col min="10243" max="10243" width="9.6640625" style="67" customWidth="1"/>
    <col min="10244" max="10244" width="12.33203125" style="67" customWidth="1"/>
    <col min="10245" max="10245" width="11.6640625" style="67" customWidth="1"/>
    <col min="10246" max="10246" width="18.109375" style="67" customWidth="1"/>
    <col min="10247" max="10496" width="9.109375" style="67"/>
    <col min="10497" max="10497" width="7" style="67" customWidth="1"/>
    <col min="10498" max="10498" width="21.88671875" style="67" customWidth="1"/>
    <col min="10499" max="10499" width="9.6640625" style="67" customWidth="1"/>
    <col min="10500" max="10500" width="12.33203125" style="67" customWidth="1"/>
    <col min="10501" max="10501" width="11.6640625" style="67" customWidth="1"/>
    <col min="10502" max="10502" width="18.109375" style="67" customWidth="1"/>
    <col min="10503" max="10752" width="9.109375" style="67"/>
    <col min="10753" max="10753" width="7" style="67" customWidth="1"/>
    <col min="10754" max="10754" width="21.88671875" style="67" customWidth="1"/>
    <col min="10755" max="10755" width="9.6640625" style="67" customWidth="1"/>
    <col min="10756" max="10756" width="12.33203125" style="67" customWidth="1"/>
    <col min="10757" max="10757" width="11.6640625" style="67" customWidth="1"/>
    <col min="10758" max="10758" width="18.109375" style="67" customWidth="1"/>
    <col min="10759" max="11008" width="9.109375" style="67"/>
    <col min="11009" max="11009" width="7" style="67" customWidth="1"/>
    <col min="11010" max="11010" width="21.88671875" style="67" customWidth="1"/>
    <col min="11011" max="11011" width="9.6640625" style="67" customWidth="1"/>
    <col min="11012" max="11012" width="12.33203125" style="67" customWidth="1"/>
    <col min="11013" max="11013" width="11.6640625" style="67" customWidth="1"/>
    <col min="11014" max="11014" width="18.109375" style="67" customWidth="1"/>
    <col min="11015" max="11264" width="9.109375" style="67"/>
    <col min="11265" max="11265" width="7" style="67" customWidth="1"/>
    <col min="11266" max="11266" width="21.88671875" style="67" customWidth="1"/>
    <col min="11267" max="11267" width="9.6640625" style="67" customWidth="1"/>
    <col min="11268" max="11268" width="12.33203125" style="67" customWidth="1"/>
    <col min="11269" max="11269" width="11.6640625" style="67" customWidth="1"/>
    <col min="11270" max="11270" width="18.109375" style="67" customWidth="1"/>
    <col min="11271" max="11520" width="9.109375" style="67"/>
    <col min="11521" max="11521" width="7" style="67" customWidth="1"/>
    <col min="11522" max="11522" width="21.88671875" style="67" customWidth="1"/>
    <col min="11523" max="11523" width="9.6640625" style="67" customWidth="1"/>
    <col min="11524" max="11524" width="12.33203125" style="67" customWidth="1"/>
    <col min="11525" max="11525" width="11.6640625" style="67" customWidth="1"/>
    <col min="11526" max="11526" width="18.109375" style="67" customWidth="1"/>
    <col min="11527" max="11776" width="9.109375" style="67"/>
    <col min="11777" max="11777" width="7" style="67" customWidth="1"/>
    <col min="11778" max="11778" width="21.88671875" style="67" customWidth="1"/>
    <col min="11779" max="11779" width="9.6640625" style="67" customWidth="1"/>
    <col min="11780" max="11780" width="12.33203125" style="67" customWidth="1"/>
    <col min="11781" max="11781" width="11.6640625" style="67" customWidth="1"/>
    <col min="11782" max="11782" width="18.109375" style="67" customWidth="1"/>
    <col min="11783" max="12032" width="9.109375" style="67"/>
    <col min="12033" max="12033" width="7" style="67" customWidth="1"/>
    <col min="12034" max="12034" width="21.88671875" style="67" customWidth="1"/>
    <col min="12035" max="12035" width="9.6640625" style="67" customWidth="1"/>
    <col min="12036" max="12036" width="12.33203125" style="67" customWidth="1"/>
    <col min="12037" max="12037" width="11.6640625" style="67" customWidth="1"/>
    <col min="12038" max="12038" width="18.109375" style="67" customWidth="1"/>
    <col min="12039" max="12288" width="9.109375" style="67"/>
    <col min="12289" max="12289" width="7" style="67" customWidth="1"/>
    <col min="12290" max="12290" width="21.88671875" style="67" customWidth="1"/>
    <col min="12291" max="12291" width="9.6640625" style="67" customWidth="1"/>
    <col min="12292" max="12292" width="12.33203125" style="67" customWidth="1"/>
    <col min="12293" max="12293" width="11.6640625" style="67" customWidth="1"/>
    <col min="12294" max="12294" width="18.109375" style="67" customWidth="1"/>
    <col min="12295" max="12544" width="9.109375" style="67"/>
    <col min="12545" max="12545" width="7" style="67" customWidth="1"/>
    <col min="12546" max="12546" width="21.88671875" style="67" customWidth="1"/>
    <col min="12547" max="12547" width="9.6640625" style="67" customWidth="1"/>
    <col min="12548" max="12548" width="12.33203125" style="67" customWidth="1"/>
    <col min="12549" max="12549" width="11.6640625" style="67" customWidth="1"/>
    <col min="12550" max="12550" width="18.109375" style="67" customWidth="1"/>
    <col min="12551" max="12800" width="9.109375" style="67"/>
    <col min="12801" max="12801" width="7" style="67" customWidth="1"/>
    <col min="12802" max="12802" width="21.88671875" style="67" customWidth="1"/>
    <col min="12803" max="12803" width="9.6640625" style="67" customWidth="1"/>
    <col min="12804" max="12804" width="12.33203125" style="67" customWidth="1"/>
    <col min="12805" max="12805" width="11.6640625" style="67" customWidth="1"/>
    <col min="12806" max="12806" width="18.109375" style="67" customWidth="1"/>
    <col min="12807" max="13056" width="9.109375" style="67"/>
    <col min="13057" max="13057" width="7" style="67" customWidth="1"/>
    <col min="13058" max="13058" width="21.88671875" style="67" customWidth="1"/>
    <col min="13059" max="13059" width="9.6640625" style="67" customWidth="1"/>
    <col min="13060" max="13060" width="12.33203125" style="67" customWidth="1"/>
    <col min="13061" max="13061" width="11.6640625" style="67" customWidth="1"/>
    <col min="13062" max="13062" width="18.109375" style="67" customWidth="1"/>
    <col min="13063" max="13312" width="9.109375" style="67"/>
    <col min="13313" max="13313" width="7" style="67" customWidth="1"/>
    <col min="13314" max="13314" width="21.88671875" style="67" customWidth="1"/>
    <col min="13315" max="13315" width="9.6640625" style="67" customWidth="1"/>
    <col min="13316" max="13316" width="12.33203125" style="67" customWidth="1"/>
    <col min="13317" max="13317" width="11.6640625" style="67" customWidth="1"/>
    <col min="13318" max="13318" width="18.109375" style="67" customWidth="1"/>
    <col min="13319" max="13568" width="9.109375" style="67"/>
    <col min="13569" max="13569" width="7" style="67" customWidth="1"/>
    <col min="13570" max="13570" width="21.88671875" style="67" customWidth="1"/>
    <col min="13571" max="13571" width="9.6640625" style="67" customWidth="1"/>
    <col min="13572" max="13572" width="12.33203125" style="67" customWidth="1"/>
    <col min="13573" max="13573" width="11.6640625" style="67" customWidth="1"/>
    <col min="13574" max="13574" width="18.109375" style="67" customWidth="1"/>
    <col min="13575" max="13824" width="9.109375" style="67"/>
    <col min="13825" max="13825" width="7" style="67" customWidth="1"/>
    <col min="13826" max="13826" width="21.88671875" style="67" customWidth="1"/>
    <col min="13827" max="13827" width="9.6640625" style="67" customWidth="1"/>
    <col min="13828" max="13828" width="12.33203125" style="67" customWidth="1"/>
    <col min="13829" max="13829" width="11.6640625" style="67" customWidth="1"/>
    <col min="13830" max="13830" width="18.109375" style="67" customWidth="1"/>
    <col min="13831" max="14080" width="9.109375" style="67"/>
    <col min="14081" max="14081" width="7" style="67" customWidth="1"/>
    <col min="14082" max="14082" width="21.88671875" style="67" customWidth="1"/>
    <col min="14083" max="14083" width="9.6640625" style="67" customWidth="1"/>
    <col min="14084" max="14084" width="12.33203125" style="67" customWidth="1"/>
    <col min="14085" max="14085" width="11.6640625" style="67" customWidth="1"/>
    <col min="14086" max="14086" width="18.109375" style="67" customWidth="1"/>
    <col min="14087" max="14336" width="9.109375" style="67"/>
    <col min="14337" max="14337" width="7" style="67" customWidth="1"/>
    <col min="14338" max="14338" width="21.88671875" style="67" customWidth="1"/>
    <col min="14339" max="14339" width="9.6640625" style="67" customWidth="1"/>
    <col min="14340" max="14340" width="12.33203125" style="67" customWidth="1"/>
    <col min="14341" max="14341" width="11.6640625" style="67" customWidth="1"/>
    <col min="14342" max="14342" width="18.109375" style="67" customWidth="1"/>
    <col min="14343" max="14592" width="9.109375" style="67"/>
    <col min="14593" max="14593" width="7" style="67" customWidth="1"/>
    <col min="14594" max="14594" width="21.88671875" style="67" customWidth="1"/>
    <col min="14595" max="14595" width="9.6640625" style="67" customWidth="1"/>
    <col min="14596" max="14596" width="12.33203125" style="67" customWidth="1"/>
    <col min="14597" max="14597" width="11.6640625" style="67" customWidth="1"/>
    <col min="14598" max="14598" width="18.109375" style="67" customWidth="1"/>
    <col min="14599" max="14848" width="9.109375" style="67"/>
    <col min="14849" max="14849" width="7" style="67" customWidth="1"/>
    <col min="14850" max="14850" width="21.88671875" style="67" customWidth="1"/>
    <col min="14851" max="14851" width="9.6640625" style="67" customWidth="1"/>
    <col min="14852" max="14852" width="12.33203125" style="67" customWidth="1"/>
    <col min="14853" max="14853" width="11.6640625" style="67" customWidth="1"/>
    <col min="14854" max="14854" width="18.109375" style="67" customWidth="1"/>
    <col min="14855" max="15104" width="9.109375" style="67"/>
    <col min="15105" max="15105" width="7" style="67" customWidth="1"/>
    <col min="15106" max="15106" width="21.88671875" style="67" customWidth="1"/>
    <col min="15107" max="15107" width="9.6640625" style="67" customWidth="1"/>
    <col min="15108" max="15108" width="12.33203125" style="67" customWidth="1"/>
    <col min="15109" max="15109" width="11.6640625" style="67" customWidth="1"/>
    <col min="15110" max="15110" width="18.109375" style="67" customWidth="1"/>
    <col min="15111" max="15360" width="9.109375" style="67"/>
    <col min="15361" max="15361" width="7" style="67" customWidth="1"/>
    <col min="15362" max="15362" width="21.88671875" style="67" customWidth="1"/>
    <col min="15363" max="15363" width="9.6640625" style="67" customWidth="1"/>
    <col min="15364" max="15364" width="12.33203125" style="67" customWidth="1"/>
    <col min="15365" max="15365" width="11.6640625" style="67" customWidth="1"/>
    <col min="15366" max="15366" width="18.109375" style="67" customWidth="1"/>
    <col min="15367" max="15616" width="9.109375" style="67"/>
    <col min="15617" max="15617" width="7" style="67" customWidth="1"/>
    <col min="15618" max="15618" width="21.88671875" style="67" customWidth="1"/>
    <col min="15619" max="15619" width="9.6640625" style="67" customWidth="1"/>
    <col min="15620" max="15620" width="12.33203125" style="67" customWidth="1"/>
    <col min="15621" max="15621" width="11.6640625" style="67" customWidth="1"/>
    <col min="15622" max="15622" width="18.109375" style="67" customWidth="1"/>
    <col min="15623" max="15872" width="9.109375" style="67"/>
    <col min="15873" max="15873" width="7" style="67" customWidth="1"/>
    <col min="15874" max="15874" width="21.88671875" style="67" customWidth="1"/>
    <col min="15875" max="15875" width="9.6640625" style="67" customWidth="1"/>
    <col min="15876" max="15876" width="12.33203125" style="67" customWidth="1"/>
    <col min="15877" max="15877" width="11.6640625" style="67" customWidth="1"/>
    <col min="15878" max="15878" width="18.109375" style="67" customWidth="1"/>
    <col min="15879" max="16128" width="9.109375" style="67"/>
    <col min="16129" max="16129" width="7" style="67" customWidth="1"/>
    <col min="16130" max="16130" width="21.88671875" style="67" customWidth="1"/>
    <col min="16131" max="16131" width="9.6640625" style="67" customWidth="1"/>
    <col min="16132" max="16132" width="12.33203125" style="67" customWidth="1"/>
    <col min="16133" max="16133" width="11.6640625" style="67" customWidth="1"/>
    <col min="16134" max="16134" width="18.109375" style="67" customWidth="1"/>
    <col min="16135" max="16384" width="9.109375" style="67"/>
  </cols>
  <sheetData>
    <row r="1" spans="1:8">
      <c r="F1" s="91" t="s">
        <v>371</v>
      </c>
    </row>
    <row r="2" spans="1:8" ht="38.25" customHeight="1">
      <c r="A2" s="453" t="s">
        <v>703</v>
      </c>
      <c r="B2" s="453"/>
      <c r="C2" s="453"/>
      <c r="D2" s="453"/>
      <c r="E2" s="453"/>
      <c r="F2" s="453"/>
    </row>
    <row r="3" spans="1:8" ht="26.25" customHeight="1">
      <c r="A3" s="454" t="s">
        <v>145</v>
      </c>
      <c r="B3" s="454"/>
      <c r="C3" s="454"/>
      <c r="D3" s="454"/>
      <c r="E3" s="454"/>
      <c r="F3" s="454"/>
      <c r="G3" s="145"/>
      <c r="H3" s="145"/>
    </row>
    <row r="4" spans="1:8">
      <c r="A4" s="518"/>
      <c r="B4" s="518"/>
      <c r="C4" s="518"/>
      <c r="D4" s="518"/>
      <c r="E4" s="518"/>
      <c r="F4" s="518"/>
    </row>
    <row r="5" spans="1:8" ht="40.5" customHeight="1">
      <c r="A5" s="232" t="s">
        <v>182</v>
      </c>
      <c r="B5" s="216" t="s">
        <v>265</v>
      </c>
      <c r="C5" s="235" t="s">
        <v>329</v>
      </c>
      <c r="D5" s="216" t="s">
        <v>267</v>
      </c>
      <c r="E5" s="216" t="s">
        <v>328</v>
      </c>
      <c r="F5" s="233" t="s">
        <v>324</v>
      </c>
    </row>
    <row r="6" spans="1:8">
      <c r="A6" s="210"/>
      <c r="B6" s="347">
        <v>1</v>
      </c>
      <c r="C6" s="347">
        <v>2</v>
      </c>
      <c r="D6" s="209">
        <v>3</v>
      </c>
      <c r="E6" s="209">
        <v>4</v>
      </c>
      <c r="F6" s="159">
        <v>5</v>
      </c>
    </row>
    <row r="7" spans="1:8">
      <c r="A7" s="210"/>
      <c r="B7" s="187"/>
      <c r="C7" s="187"/>
      <c r="D7" s="171"/>
      <c r="E7" s="209"/>
      <c r="F7" s="227"/>
    </row>
    <row r="8" spans="1:8">
      <c r="A8" s="210"/>
      <c r="B8" s="187"/>
      <c r="C8" s="187"/>
      <c r="D8" s="171"/>
      <c r="E8" s="209"/>
      <c r="F8" s="227"/>
    </row>
    <row r="9" spans="1:8">
      <c r="A9" s="352" t="s">
        <v>193</v>
      </c>
      <c r="B9" s="526" t="s">
        <v>275</v>
      </c>
      <c r="C9" s="526"/>
      <c r="D9" s="526"/>
      <c r="E9" s="209"/>
      <c r="F9" s="227"/>
    </row>
    <row r="10" spans="1:8">
      <c r="A10" s="352"/>
      <c r="B10" s="108"/>
      <c r="C10" s="108"/>
      <c r="D10" s="97"/>
      <c r="E10" s="209"/>
      <c r="F10" s="227"/>
    </row>
    <row r="11" spans="1:8">
      <c r="A11" s="352"/>
      <c r="B11" s="144"/>
      <c r="C11" s="108"/>
      <c r="D11" s="97"/>
      <c r="E11" s="209"/>
      <c r="F11" s="227"/>
    </row>
    <row r="12" spans="1:8">
      <c r="A12" s="352"/>
      <c r="B12" s="108"/>
      <c r="C12" s="108"/>
      <c r="D12" s="97"/>
      <c r="E12" s="209"/>
      <c r="F12" s="227"/>
    </row>
    <row r="13" spans="1:8">
      <c r="A13" s="352" t="s">
        <v>195</v>
      </c>
      <c r="B13" s="526" t="s">
        <v>276</v>
      </c>
      <c r="C13" s="526"/>
      <c r="D13" s="526"/>
      <c r="E13" s="209"/>
      <c r="F13" s="227"/>
    </row>
    <row r="14" spans="1:8">
      <c r="A14" s="352"/>
      <c r="B14" s="108"/>
      <c r="C14" s="108"/>
      <c r="D14" s="108"/>
      <c r="E14" s="226"/>
      <c r="F14" s="227"/>
    </row>
    <row r="15" spans="1:8">
      <c r="A15" s="352"/>
      <c r="B15" s="187"/>
      <c r="C15" s="187"/>
      <c r="D15" s="187"/>
      <c r="E15" s="226"/>
      <c r="F15" s="227"/>
    </row>
    <row r="16" spans="1:8">
      <c r="A16" s="352"/>
      <c r="B16" s="187"/>
      <c r="C16" s="187"/>
      <c r="D16" s="171"/>
      <c r="E16" s="226"/>
      <c r="F16" s="227"/>
    </row>
    <row r="17" spans="1:6">
      <c r="A17" s="352" t="s">
        <v>196</v>
      </c>
      <c r="B17" s="526" t="s">
        <v>271</v>
      </c>
      <c r="C17" s="526"/>
      <c r="D17" s="526"/>
      <c r="E17" s="226"/>
      <c r="F17" s="227"/>
    </row>
    <row r="18" spans="1:6">
      <c r="A18" s="127">
        <v>4</v>
      </c>
      <c r="B18" s="222" t="s">
        <v>6</v>
      </c>
      <c r="C18" s="222"/>
      <c r="D18" s="176"/>
      <c r="E18" s="176"/>
      <c r="F18" s="229"/>
    </row>
    <row r="19" spans="1:6">
      <c r="A19" s="234"/>
      <c r="B19" s="234"/>
      <c r="C19" s="234"/>
      <c r="D19" s="234"/>
      <c r="E19" s="234"/>
      <c r="F19" s="234"/>
    </row>
    <row r="20" spans="1:6">
      <c r="A20" s="234"/>
      <c r="B20" s="234"/>
      <c r="C20" s="234"/>
      <c r="D20" s="234"/>
      <c r="E20" s="234"/>
      <c r="F20" s="234"/>
    </row>
    <row r="21" spans="1:6">
      <c r="A21" s="234"/>
      <c r="B21" s="234"/>
      <c r="C21" s="234"/>
      <c r="D21" s="234"/>
      <c r="E21" s="234"/>
      <c r="F21" s="234"/>
    </row>
    <row r="24" spans="1:6">
      <c r="B24" s="101" t="s">
        <v>180</v>
      </c>
      <c r="C24" s="101"/>
    </row>
    <row r="26" spans="1:6">
      <c r="B26" s="67" t="s">
        <v>134</v>
      </c>
    </row>
    <row r="28" spans="1:6">
      <c r="A28" s="67" t="s">
        <v>135</v>
      </c>
    </row>
  </sheetData>
  <mergeCells count="6">
    <mergeCell ref="B17:D17"/>
    <mergeCell ref="A2:F2"/>
    <mergeCell ref="A3:F3"/>
    <mergeCell ref="A4:F4"/>
    <mergeCell ref="B9:D9"/>
    <mergeCell ref="B13:D13"/>
  </mergeCells>
  <printOptions horizontalCentered="1"/>
  <pageMargins left="0.70866141732283472" right="0" top="0" bottom="0" header="0.31496062992125984" footer="0.31496062992125984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"/>
  <sheetViews>
    <sheetView workbookViewId="0">
      <selection activeCell="A3" sqref="A3:F3"/>
    </sheetView>
  </sheetViews>
  <sheetFormatPr defaultRowHeight="13.2"/>
  <cols>
    <col min="1" max="1" width="7" style="67" customWidth="1"/>
    <col min="2" max="2" width="21.88671875" style="67" customWidth="1"/>
    <col min="3" max="3" width="9.6640625" style="67" customWidth="1"/>
    <col min="4" max="4" width="12.33203125" style="67" customWidth="1"/>
    <col min="5" max="5" width="11.6640625" style="67" customWidth="1"/>
    <col min="6" max="6" width="18.109375" style="67" customWidth="1"/>
    <col min="7" max="256" width="9.109375" style="67"/>
    <col min="257" max="257" width="7" style="67" customWidth="1"/>
    <col min="258" max="258" width="21.88671875" style="67" customWidth="1"/>
    <col min="259" max="259" width="9.6640625" style="67" customWidth="1"/>
    <col min="260" max="260" width="12.33203125" style="67" customWidth="1"/>
    <col min="261" max="261" width="11.6640625" style="67" customWidth="1"/>
    <col min="262" max="262" width="18.109375" style="67" customWidth="1"/>
    <col min="263" max="512" width="9.109375" style="67"/>
    <col min="513" max="513" width="7" style="67" customWidth="1"/>
    <col min="514" max="514" width="21.88671875" style="67" customWidth="1"/>
    <col min="515" max="515" width="9.6640625" style="67" customWidth="1"/>
    <col min="516" max="516" width="12.33203125" style="67" customWidth="1"/>
    <col min="517" max="517" width="11.6640625" style="67" customWidth="1"/>
    <col min="518" max="518" width="18.109375" style="67" customWidth="1"/>
    <col min="519" max="768" width="9.109375" style="67"/>
    <col min="769" max="769" width="7" style="67" customWidth="1"/>
    <col min="770" max="770" width="21.88671875" style="67" customWidth="1"/>
    <col min="771" max="771" width="9.6640625" style="67" customWidth="1"/>
    <col min="772" max="772" width="12.33203125" style="67" customWidth="1"/>
    <col min="773" max="773" width="11.6640625" style="67" customWidth="1"/>
    <col min="774" max="774" width="18.109375" style="67" customWidth="1"/>
    <col min="775" max="1024" width="9.109375" style="67"/>
    <col min="1025" max="1025" width="7" style="67" customWidth="1"/>
    <col min="1026" max="1026" width="21.88671875" style="67" customWidth="1"/>
    <col min="1027" max="1027" width="9.6640625" style="67" customWidth="1"/>
    <col min="1028" max="1028" width="12.33203125" style="67" customWidth="1"/>
    <col min="1029" max="1029" width="11.6640625" style="67" customWidth="1"/>
    <col min="1030" max="1030" width="18.109375" style="67" customWidth="1"/>
    <col min="1031" max="1280" width="9.109375" style="67"/>
    <col min="1281" max="1281" width="7" style="67" customWidth="1"/>
    <col min="1282" max="1282" width="21.88671875" style="67" customWidth="1"/>
    <col min="1283" max="1283" width="9.6640625" style="67" customWidth="1"/>
    <col min="1284" max="1284" width="12.33203125" style="67" customWidth="1"/>
    <col min="1285" max="1285" width="11.6640625" style="67" customWidth="1"/>
    <col min="1286" max="1286" width="18.109375" style="67" customWidth="1"/>
    <col min="1287" max="1536" width="9.109375" style="67"/>
    <col min="1537" max="1537" width="7" style="67" customWidth="1"/>
    <col min="1538" max="1538" width="21.88671875" style="67" customWidth="1"/>
    <col min="1539" max="1539" width="9.6640625" style="67" customWidth="1"/>
    <col min="1540" max="1540" width="12.33203125" style="67" customWidth="1"/>
    <col min="1541" max="1541" width="11.6640625" style="67" customWidth="1"/>
    <col min="1542" max="1542" width="18.109375" style="67" customWidth="1"/>
    <col min="1543" max="1792" width="9.109375" style="67"/>
    <col min="1793" max="1793" width="7" style="67" customWidth="1"/>
    <col min="1794" max="1794" width="21.88671875" style="67" customWidth="1"/>
    <col min="1795" max="1795" width="9.6640625" style="67" customWidth="1"/>
    <col min="1796" max="1796" width="12.33203125" style="67" customWidth="1"/>
    <col min="1797" max="1797" width="11.6640625" style="67" customWidth="1"/>
    <col min="1798" max="1798" width="18.109375" style="67" customWidth="1"/>
    <col min="1799" max="2048" width="9.109375" style="67"/>
    <col min="2049" max="2049" width="7" style="67" customWidth="1"/>
    <col min="2050" max="2050" width="21.88671875" style="67" customWidth="1"/>
    <col min="2051" max="2051" width="9.6640625" style="67" customWidth="1"/>
    <col min="2052" max="2052" width="12.33203125" style="67" customWidth="1"/>
    <col min="2053" max="2053" width="11.6640625" style="67" customWidth="1"/>
    <col min="2054" max="2054" width="18.109375" style="67" customWidth="1"/>
    <col min="2055" max="2304" width="9.109375" style="67"/>
    <col min="2305" max="2305" width="7" style="67" customWidth="1"/>
    <col min="2306" max="2306" width="21.88671875" style="67" customWidth="1"/>
    <col min="2307" max="2307" width="9.6640625" style="67" customWidth="1"/>
    <col min="2308" max="2308" width="12.33203125" style="67" customWidth="1"/>
    <col min="2309" max="2309" width="11.6640625" style="67" customWidth="1"/>
    <col min="2310" max="2310" width="18.109375" style="67" customWidth="1"/>
    <col min="2311" max="2560" width="9.109375" style="67"/>
    <col min="2561" max="2561" width="7" style="67" customWidth="1"/>
    <col min="2562" max="2562" width="21.88671875" style="67" customWidth="1"/>
    <col min="2563" max="2563" width="9.6640625" style="67" customWidth="1"/>
    <col min="2564" max="2564" width="12.33203125" style="67" customWidth="1"/>
    <col min="2565" max="2565" width="11.6640625" style="67" customWidth="1"/>
    <col min="2566" max="2566" width="18.109375" style="67" customWidth="1"/>
    <col min="2567" max="2816" width="9.109375" style="67"/>
    <col min="2817" max="2817" width="7" style="67" customWidth="1"/>
    <col min="2818" max="2818" width="21.88671875" style="67" customWidth="1"/>
    <col min="2819" max="2819" width="9.6640625" style="67" customWidth="1"/>
    <col min="2820" max="2820" width="12.33203125" style="67" customWidth="1"/>
    <col min="2821" max="2821" width="11.6640625" style="67" customWidth="1"/>
    <col min="2822" max="2822" width="18.109375" style="67" customWidth="1"/>
    <col min="2823" max="3072" width="9.109375" style="67"/>
    <col min="3073" max="3073" width="7" style="67" customWidth="1"/>
    <col min="3074" max="3074" width="21.88671875" style="67" customWidth="1"/>
    <col min="3075" max="3075" width="9.6640625" style="67" customWidth="1"/>
    <col min="3076" max="3076" width="12.33203125" style="67" customWidth="1"/>
    <col min="3077" max="3077" width="11.6640625" style="67" customWidth="1"/>
    <col min="3078" max="3078" width="18.109375" style="67" customWidth="1"/>
    <col min="3079" max="3328" width="9.109375" style="67"/>
    <col min="3329" max="3329" width="7" style="67" customWidth="1"/>
    <col min="3330" max="3330" width="21.88671875" style="67" customWidth="1"/>
    <col min="3331" max="3331" width="9.6640625" style="67" customWidth="1"/>
    <col min="3332" max="3332" width="12.33203125" style="67" customWidth="1"/>
    <col min="3333" max="3333" width="11.6640625" style="67" customWidth="1"/>
    <col min="3334" max="3334" width="18.109375" style="67" customWidth="1"/>
    <col min="3335" max="3584" width="9.109375" style="67"/>
    <col min="3585" max="3585" width="7" style="67" customWidth="1"/>
    <col min="3586" max="3586" width="21.88671875" style="67" customWidth="1"/>
    <col min="3587" max="3587" width="9.6640625" style="67" customWidth="1"/>
    <col min="3588" max="3588" width="12.33203125" style="67" customWidth="1"/>
    <col min="3589" max="3589" width="11.6640625" style="67" customWidth="1"/>
    <col min="3590" max="3590" width="18.109375" style="67" customWidth="1"/>
    <col min="3591" max="3840" width="9.109375" style="67"/>
    <col min="3841" max="3841" width="7" style="67" customWidth="1"/>
    <col min="3842" max="3842" width="21.88671875" style="67" customWidth="1"/>
    <col min="3843" max="3843" width="9.6640625" style="67" customWidth="1"/>
    <col min="3844" max="3844" width="12.33203125" style="67" customWidth="1"/>
    <col min="3845" max="3845" width="11.6640625" style="67" customWidth="1"/>
    <col min="3846" max="3846" width="18.109375" style="67" customWidth="1"/>
    <col min="3847" max="4096" width="9.109375" style="67"/>
    <col min="4097" max="4097" width="7" style="67" customWidth="1"/>
    <col min="4098" max="4098" width="21.88671875" style="67" customWidth="1"/>
    <col min="4099" max="4099" width="9.6640625" style="67" customWidth="1"/>
    <col min="4100" max="4100" width="12.33203125" style="67" customWidth="1"/>
    <col min="4101" max="4101" width="11.6640625" style="67" customWidth="1"/>
    <col min="4102" max="4102" width="18.109375" style="67" customWidth="1"/>
    <col min="4103" max="4352" width="9.109375" style="67"/>
    <col min="4353" max="4353" width="7" style="67" customWidth="1"/>
    <col min="4354" max="4354" width="21.88671875" style="67" customWidth="1"/>
    <col min="4355" max="4355" width="9.6640625" style="67" customWidth="1"/>
    <col min="4356" max="4356" width="12.33203125" style="67" customWidth="1"/>
    <col min="4357" max="4357" width="11.6640625" style="67" customWidth="1"/>
    <col min="4358" max="4358" width="18.109375" style="67" customWidth="1"/>
    <col min="4359" max="4608" width="9.109375" style="67"/>
    <col min="4609" max="4609" width="7" style="67" customWidth="1"/>
    <col min="4610" max="4610" width="21.88671875" style="67" customWidth="1"/>
    <col min="4611" max="4611" width="9.6640625" style="67" customWidth="1"/>
    <col min="4612" max="4612" width="12.33203125" style="67" customWidth="1"/>
    <col min="4613" max="4613" width="11.6640625" style="67" customWidth="1"/>
    <col min="4614" max="4614" width="18.109375" style="67" customWidth="1"/>
    <col min="4615" max="4864" width="9.109375" style="67"/>
    <col min="4865" max="4865" width="7" style="67" customWidth="1"/>
    <col min="4866" max="4866" width="21.88671875" style="67" customWidth="1"/>
    <col min="4867" max="4867" width="9.6640625" style="67" customWidth="1"/>
    <col min="4868" max="4868" width="12.33203125" style="67" customWidth="1"/>
    <col min="4869" max="4869" width="11.6640625" style="67" customWidth="1"/>
    <col min="4870" max="4870" width="18.109375" style="67" customWidth="1"/>
    <col min="4871" max="5120" width="9.109375" style="67"/>
    <col min="5121" max="5121" width="7" style="67" customWidth="1"/>
    <col min="5122" max="5122" width="21.88671875" style="67" customWidth="1"/>
    <col min="5123" max="5123" width="9.6640625" style="67" customWidth="1"/>
    <col min="5124" max="5124" width="12.33203125" style="67" customWidth="1"/>
    <col min="5125" max="5125" width="11.6640625" style="67" customWidth="1"/>
    <col min="5126" max="5126" width="18.109375" style="67" customWidth="1"/>
    <col min="5127" max="5376" width="9.109375" style="67"/>
    <col min="5377" max="5377" width="7" style="67" customWidth="1"/>
    <col min="5378" max="5378" width="21.88671875" style="67" customWidth="1"/>
    <col min="5379" max="5379" width="9.6640625" style="67" customWidth="1"/>
    <col min="5380" max="5380" width="12.33203125" style="67" customWidth="1"/>
    <col min="5381" max="5381" width="11.6640625" style="67" customWidth="1"/>
    <col min="5382" max="5382" width="18.109375" style="67" customWidth="1"/>
    <col min="5383" max="5632" width="9.109375" style="67"/>
    <col min="5633" max="5633" width="7" style="67" customWidth="1"/>
    <col min="5634" max="5634" width="21.88671875" style="67" customWidth="1"/>
    <col min="5635" max="5635" width="9.6640625" style="67" customWidth="1"/>
    <col min="5636" max="5636" width="12.33203125" style="67" customWidth="1"/>
    <col min="5637" max="5637" width="11.6640625" style="67" customWidth="1"/>
    <col min="5638" max="5638" width="18.109375" style="67" customWidth="1"/>
    <col min="5639" max="5888" width="9.109375" style="67"/>
    <col min="5889" max="5889" width="7" style="67" customWidth="1"/>
    <col min="5890" max="5890" width="21.88671875" style="67" customWidth="1"/>
    <col min="5891" max="5891" width="9.6640625" style="67" customWidth="1"/>
    <col min="5892" max="5892" width="12.33203125" style="67" customWidth="1"/>
    <col min="5893" max="5893" width="11.6640625" style="67" customWidth="1"/>
    <col min="5894" max="5894" width="18.109375" style="67" customWidth="1"/>
    <col min="5895" max="6144" width="9.109375" style="67"/>
    <col min="6145" max="6145" width="7" style="67" customWidth="1"/>
    <col min="6146" max="6146" width="21.88671875" style="67" customWidth="1"/>
    <col min="6147" max="6147" width="9.6640625" style="67" customWidth="1"/>
    <col min="6148" max="6148" width="12.33203125" style="67" customWidth="1"/>
    <col min="6149" max="6149" width="11.6640625" style="67" customWidth="1"/>
    <col min="6150" max="6150" width="18.109375" style="67" customWidth="1"/>
    <col min="6151" max="6400" width="9.109375" style="67"/>
    <col min="6401" max="6401" width="7" style="67" customWidth="1"/>
    <col min="6402" max="6402" width="21.88671875" style="67" customWidth="1"/>
    <col min="6403" max="6403" width="9.6640625" style="67" customWidth="1"/>
    <col min="6404" max="6404" width="12.33203125" style="67" customWidth="1"/>
    <col min="6405" max="6405" width="11.6640625" style="67" customWidth="1"/>
    <col min="6406" max="6406" width="18.109375" style="67" customWidth="1"/>
    <col min="6407" max="6656" width="9.109375" style="67"/>
    <col min="6657" max="6657" width="7" style="67" customWidth="1"/>
    <col min="6658" max="6658" width="21.88671875" style="67" customWidth="1"/>
    <col min="6659" max="6659" width="9.6640625" style="67" customWidth="1"/>
    <col min="6660" max="6660" width="12.33203125" style="67" customWidth="1"/>
    <col min="6661" max="6661" width="11.6640625" style="67" customWidth="1"/>
    <col min="6662" max="6662" width="18.109375" style="67" customWidth="1"/>
    <col min="6663" max="6912" width="9.109375" style="67"/>
    <col min="6913" max="6913" width="7" style="67" customWidth="1"/>
    <col min="6914" max="6914" width="21.88671875" style="67" customWidth="1"/>
    <col min="6915" max="6915" width="9.6640625" style="67" customWidth="1"/>
    <col min="6916" max="6916" width="12.33203125" style="67" customWidth="1"/>
    <col min="6917" max="6917" width="11.6640625" style="67" customWidth="1"/>
    <col min="6918" max="6918" width="18.109375" style="67" customWidth="1"/>
    <col min="6919" max="7168" width="9.109375" style="67"/>
    <col min="7169" max="7169" width="7" style="67" customWidth="1"/>
    <col min="7170" max="7170" width="21.88671875" style="67" customWidth="1"/>
    <col min="7171" max="7171" width="9.6640625" style="67" customWidth="1"/>
    <col min="7172" max="7172" width="12.33203125" style="67" customWidth="1"/>
    <col min="7173" max="7173" width="11.6640625" style="67" customWidth="1"/>
    <col min="7174" max="7174" width="18.109375" style="67" customWidth="1"/>
    <col min="7175" max="7424" width="9.109375" style="67"/>
    <col min="7425" max="7425" width="7" style="67" customWidth="1"/>
    <col min="7426" max="7426" width="21.88671875" style="67" customWidth="1"/>
    <col min="7427" max="7427" width="9.6640625" style="67" customWidth="1"/>
    <col min="7428" max="7428" width="12.33203125" style="67" customWidth="1"/>
    <col min="7429" max="7429" width="11.6640625" style="67" customWidth="1"/>
    <col min="7430" max="7430" width="18.109375" style="67" customWidth="1"/>
    <col min="7431" max="7680" width="9.109375" style="67"/>
    <col min="7681" max="7681" width="7" style="67" customWidth="1"/>
    <col min="7682" max="7682" width="21.88671875" style="67" customWidth="1"/>
    <col min="7683" max="7683" width="9.6640625" style="67" customWidth="1"/>
    <col min="7684" max="7684" width="12.33203125" style="67" customWidth="1"/>
    <col min="7685" max="7685" width="11.6640625" style="67" customWidth="1"/>
    <col min="7686" max="7686" width="18.109375" style="67" customWidth="1"/>
    <col min="7687" max="7936" width="9.109375" style="67"/>
    <col min="7937" max="7937" width="7" style="67" customWidth="1"/>
    <col min="7938" max="7938" width="21.88671875" style="67" customWidth="1"/>
    <col min="7939" max="7939" width="9.6640625" style="67" customWidth="1"/>
    <col min="7940" max="7940" width="12.33203125" style="67" customWidth="1"/>
    <col min="7941" max="7941" width="11.6640625" style="67" customWidth="1"/>
    <col min="7942" max="7942" width="18.109375" style="67" customWidth="1"/>
    <col min="7943" max="8192" width="9.109375" style="67"/>
    <col min="8193" max="8193" width="7" style="67" customWidth="1"/>
    <col min="8194" max="8194" width="21.88671875" style="67" customWidth="1"/>
    <col min="8195" max="8195" width="9.6640625" style="67" customWidth="1"/>
    <col min="8196" max="8196" width="12.33203125" style="67" customWidth="1"/>
    <col min="8197" max="8197" width="11.6640625" style="67" customWidth="1"/>
    <col min="8198" max="8198" width="18.109375" style="67" customWidth="1"/>
    <col min="8199" max="8448" width="9.109375" style="67"/>
    <col min="8449" max="8449" width="7" style="67" customWidth="1"/>
    <col min="8450" max="8450" width="21.88671875" style="67" customWidth="1"/>
    <col min="8451" max="8451" width="9.6640625" style="67" customWidth="1"/>
    <col min="8452" max="8452" width="12.33203125" style="67" customWidth="1"/>
    <col min="8453" max="8453" width="11.6640625" style="67" customWidth="1"/>
    <col min="8454" max="8454" width="18.109375" style="67" customWidth="1"/>
    <col min="8455" max="8704" width="9.109375" style="67"/>
    <col min="8705" max="8705" width="7" style="67" customWidth="1"/>
    <col min="8706" max="8706" width="21.88671875" style="67" customWidth="1"/>
    <col min="8707" max="8707" width="9.6640625" style="67" customWidth="1"/>
    <col min="8708" max="8708" width="12.33203125" style="67" customWidth="1"/>
    <col min="8709" max="8709" width="11.6640625" style="67" customWidth="1"/>
    <col min="8710" max="8710" width="18.109375" style="67" customWidth="1"/>
    <col min="8711" max="8960" width="9.109375" style="67"/>
    <col min="8961" max="8961" width="7" style="67" customWidth="1"/>
    <col min="8962" max="8962" width="21.88671875" style="67" customWidth="1"/>
    <col min="8963" max="8963" width="9.6640625" style="67" customWidth="1"/>
    <col min="8964" max="8964" width="12.33203125" style="67" customWidth="1"/>
    <col min="8965" max="8965" width="11.6640625" style="67" customWidth="1"/>
    <col min="8966" max="8966" width="18.109375" style="67" customWidth="1"/>
    <col min="8967" max="9216" width="9.109375" style="67"/>
    <col min="9217" max="9217" width="7" style="67" customWidth="1"/>
    <col min="9218" max="9218" width="21.88671875" style="67" customWidth="1"/>
    <col min="9219" max="9219" width="9.6640625" style="67" customWidth="1"/>
    <col min="9220" max="9220" width="12.33203125" style="67" customWidth="1"/>
    <col min="9221" max="9221" width="11.6640625" style="67" customWidth="1"/>
    <col min="9222" max="9222" width="18.109375" style="67" customWidth="1"/>
    <col min="9223" max="9472" width="9.109375" style="67"/>
    <col min="9473" max="9473" width="7" style="67" customWidth="1"/>
    <col min="9474" max="9474" width="21.88671875" style="67" customWidth="1"/>
    <col min="9475" max="9475" width="9.6640625" style="67" customWidth="1"/>
    <col min="9476" max="9476" width="12.33203125" style="67" customWidth="1"/>
    <col min="9477" max="9477" width="11.6640625" style="67" customWidth="1"/>
    <col min="9478" max="9478" width="18.109375" style="67" customWidth="1"/>
    <col min="9479" max="9728" width="9.109375" style="67"/>
    <col min="9729" max="9729" width="7" style="67" customWidth="1"/>
    <col min="9730" max="9730" width="21.88671875" style="67" customWidth="1"/>
    <col min="9731" max="9731" width="9.6640625" style="67" customWidth="1"/>
    <col min="9732" max="9732" width="12.33203125" style="67" customWidth="1"/>
    <col min="9733" max="9733" width="11.6640625" style="67" customWidth="1"/>
    <col min="9734" max="9734" width="18.109375" style="67" customWidth="1"/>
    <col min="9735" max="9984" width="9.109375" style="67"/>
    <col min="9985" max="9985" width="7" style="67" customWidth="1"/>
    <col min="9986" max="9986" width="21.88671875" style="67" customWidth="1"/>
    <col min="9987" max="9987" width="9.6640625" style="67" customWidth="1"/>
    <col min="9988" max="9988" width="12.33203125" style="67" customWidth="1"/>
    <col min="9989" max="9989" width="11.6640625" style="67" customWidth="1"/>
    <col min="9990" max="9990" width="18.109375" style="67" customWidth="1"/>
    <col min="9991" max="10240" width="9.109375" style="67"/>
    <col min="10241" max="10241" width="7" style="67" customWidth="1"/>
    <col min="10242" max="10242" width="21.88671875" style="67" customWidth="1"/>
    <col min="10243" max="10243" width="9.6640625" style="67" customWidth="1"/>
    <col min="10244" max="10244" width="12.33203125" style="67" customWidth="1"/>
    <col min="10245" max="10245" width="11.6640625" style="67" customWidth="1"/>
    <col min="10246" max="10246" width="18.109375" style="67" customWidth="1"/>
    <col min="10247" max="10496" width="9.109375" style="67"/>
    <col min="10497" max="10497" width="7" style="67" customWidth="1"/>
    <col min="10498" max="10498" width="21.88671875" style="67" customWidth="1"/>
    <col min="10499" max="10499" width="9.6640625" style="67" customWidth="1"/>
    <col min="10500" max="10500" width="12.33203125" style="67" customWidth="1"/>
    <col min="10501" max="10501" width="11.6640625" style="67" customWidth="1"/>
    <col min="10502" max="10502" width="18.109375" style="67" customWidth="1"/>
    <col min="10503" max="10752" width="9.109375" style="67"/>
    <col min="10753" max="10753" width="7" style="67" customWidth="1"/>
    <col min="10754" max="10754" width="21.88671875" style="67" customWidth="1"/>
    <col min="10755" max="10755" width="9.6640625" style="67" customWidth="1"/>
    <col min="10756" max="10756" width="12.33203125" style="67" customWidth="1"/>
    <col min="10757" max="10757" width="11.6640625" style="67" customWidth="1"/>
    <col min="10758" max="10758" width="18.109375" style="67" customWidth="1"/>
    <col min="10759" max="11008" width="9.109375" style="67"/>
    <col min="11009" max="11009" width="7" style="67" customWidth="1"/>
    <col min="11010" max="11010" width="21.88671875" style="67" customWidth="1"/>
    <col min="11011" max="11011" width="9.6640625" style="67" customWidth="1"/>
    <col min="11012" max="11012" width="12.33203125" style="67" customWidth="1"/>
    <col min="11013" max="11013" width="11.6640625" style="67" customWidth="1"/>
    <col min="11014" max="11014" width="18.109375" style="67" customWidth="1"/>
    <col min="11015" max="11264" width="9.109375" style="67"/>
    <col min="11265" max="11265" width="7" style="67" customWidth="1"/>
    <col min="11266" max="11266" width="21.88671875" style="67" customWidth="1"/>
    <col min="11267" max="11267" width="9.6640625" style="67" customWidth="1"/>
    <col min="11268" max="11268" width="12.33203125" style="67" customWidth="1"/>
    <col min="11269" max="11269" width="11.6640625" style="67" customWidth="1"/>
    <col min="11270" max="11270" width="18.109375" style="67" customWidth="1"/>
    <col min="11271" max="11520" width="9.109375" style="67"/>
    <col min="11521" max="11521" width="7" style="67" customWidth="1"/>
    <col min="11522" max="11522" width="21.88671875" style="67" customWidth="1"/>
    <col min="11523" max="11523" width="9.6640625" style="67" customWidth="1"/>
    <col min="11524" max="11524" width="12.33203125" style="67" customWidth="1"/>
    <col min="11525" max="11525" width="11.6640625" style="67" customWidth="1"/>
    <col min="11526" max="11526" width="18.109375" style="67" customWidth="1"/>
    <col min="11527" max="11776" width="9.109375" style="67"/>
    <col min="11777" max="11777" width="7" style="67" customWidth="1"/>
    <col min="11778" max="11778" width="21.88671875" style="67" customWidth="1"/>
    <col min="11779" max="11779" width="9.6640625" style="67" customWidth="1"/>
    <col min="11780" max="11780" width="12.33203125" style="67" customWidth="1"/>
    <col min="11781" max="11781" width="11.6640625" style="67" customWidth="1"/>
    <col min="11782" max="11782" width="18.109375" style="67" customWidth="1"/>
    <col min="11783" max="12032" width="9.109375" style="67"/>
    <col min="12033" max="12033" width="7" style="67" customWidth="1"/>
    <col min="12034" max="12034" width="21.88671875" style="67" customWidth="1"/>
    <col min="12035" max="12035" width="9.6640625" style="67" customWidth="1"/>
    <col min="12036" max="12036" width="12.33203125" style="67" customWidth="1"/>
    <col min="12037" max="12037" width="11.6640625" style="67" customWidth="1"/>
    <col min="12038" max="12038" width="18.109375" style="67" customWidth="1"/>
    <col min="12039" max="12288" width="9.109375" style="67"/>
    <col min="12289" max="12289" width="7" style="67" customWidth="1"/>
    <col min="12290" max="12290" width="21.88671875" style="67" customWidth="1"/>
    <col min="12291" max="12291" width="9.6640625" style="67" customWidth="1"/>
    <col min="12292" max="12292" width="12.33203125" style="67" customWidth="1"/>
    <col min="12293" max="12293" width="11.6640625" style="67" customWidth="1"/>
    <col min="12294" max="12294" width="18.109375" style="67" customWidth="1"/>
    <col min="12295" max="12544" width="9.109375" style="67"/>
    <col min="12545" max="12545" width="7" style="67" customWidth="1"/>
    <col min="12546" max="12546" width="21.88671875" style="67" customWidth="1"/>
    <col min="12547" max="12547" width="9.6640625" style="67" customWidth="1"/>
    <col min="12548" max="12548" width="12.33203125" style="67" customWidth="1"/>
    <col min="12549" max="12549" width="11.6640625" style="67" customWidth="1"/>
    <col min="12550" max="12550" width="18.109375" style="67" customWidth="1"/>
    <col min="12551" max="12800" width="9.109375" style="67"/>
    <col min="12801" max="12801" width="7" style="67" customWidth="1"/>
    <col min="12802" max="12802" width="21.88671875" style="67" customWidth="1"/>
    <col min="12803" max="12803" width="9.6640625" style="67" customWidth="1"/>
    <col min="12804" max="12804" width="12.33203125" style="67" customWidth="1"/>
    <col min="12805" max="12805" width="11.6640625" style="67" customWidth="1"/>
    <col min="12806" max="12806" width="18.109375" style="67" customWidth="1"/>
    <col min="12807" max="13056" width="9.109375" style="67"/>
    <col min="13057" max="13057" width="7" style="67" customWidth="1"/>
    <col min="13058" max="13058" width="21.88671875" style="67" customWidth="1"/>
    <col min="13059" max="13059" width="9.6640625" style="67" customWidth="1"/>
    <col min="13060" max="13060" width="12.33203125" style="67" customWidth="1"/>
    <col min="13061" max="13061" width="11.6640625" style="67" customWidth="1"/>
    <col min="13062" max="13062" width="18.109375" style="67" customWidth="1"/>
    <col min="13063" max="13312" width="9.109375" style="67"/>
    <col min="13313" max="13313" width="7" style="67" customWidth="1"/>
    <col min="13314" max="13314" width="21.88671875" style="67" customWidth="1"/>
    <col min="13315" max="13315" width="9.6640625" style="67" customWidth="1"/>
    <col min="13316" max="13316" width="12.33203125" style="67" customWidth="1"/>
    <col min="13317" max="13317" width="11.6640625" style="67" customWidth="1"/>
    <col min="13318" max="13318" width="18.109375" style="67" customWidth="1"/>
    <col min="13319" max="13568" width="9.109375" style="67"/>
    <col min="13569" max="13569" width="7" style="67" customWidth="1"/>
    <col min="13570" max="13570" width="21.88671875" style="67" customWidth="1"/>
    <col min="13571" max="13571" width="9.6640625" style="67" customWidth="1"/>
    <col min="13572" max="13572" width="12.33203125" style="67" customWidth="1"/>
    <col min="13573" max="13573" width="11.6640625" style="67" customWidth="1"/>
    <col min="13574" max="13574" width="18.109375" style="67" customWidth="1"/>
    <col min="13575" max="13824" width="9.109375" style="67"/>
    <col min="13825" max="13825" width="7" style="67" customWidth="1"/>
    <col min="13826" max="13826" width="21.88671875" style="67" customWidth="1"/>
    <col min="13827" max="13827" width="9.6640625" style="67" customWidth="1"/>
    <col min="13828" max="13828" width="12.33203125" style="67" customWidth="1"/>
    <col min="13829" max="13829" width="11.6640625" style="67" customWidth="1"/>
    <col min="13830" max="13830" width="18.109375" style="67" customWidth="1"/>
    <col min="13831" max="14080" width="9.109375" style="67"/>
    <col min="14081" max="14081" width="7" style="67" customWidth="1"/>
    <col min="14082" max="14082" width="21.88671875" style="67" customWidth="1"/>
    <col min="14083" max="14083" width="9.6640625" style="67" customWidth="1"/>
    <col min="14084" max="14084" width="12.33203125" style="67" customWidth="1"/>
    <col min="14085" max="14085" width="11.6640625" style="67" customWidth="1"/>
    <col min="14086" max="14086" width="18.109375" style="67" customWidth="1"/>
    <col min="14087" max="14336" width="9.109375" style="67"/>
    <col min="14337" max="14337" width="7" style="67" customWidth="1"/>
    <col min="14338" max="14338" width="21.88671875" style="67" customWidth="1"/>
    <col min="14339" max="14339" width="9.6640625" style="67" customWidth="1"/>
    <col min="14340" max="14340" width="12.33203125" style="67" customWidth="1"/>
    <col min="14341" max="14341" width="11.6640625" style="67" customWidth="1"/>
    <col min="14342" max="14342" width="18.109375" style="67" customWidth="1"/>
    <col min="14343" max="14592" width="9.109375" style="67"/>
    <col min="14593" max="14593" width="7" style="67" customWidth="1"/>
    <col min="14594" max="14594" width="21.88671875" style="67" customWidth="1"/>
    <col min="14595" max="14595" width="9.6640625" style="67" customWidth="1"/>
    <col min="14596" max="14596" width="12.33203125" style="67" customWidth="1"/>
    <col min="14597" max="14597" width="11.6640625" style="67" customWidth="1"/>
    <col min="14598" max="14598" width="18.109375" style="67" customWidth="1"/>
    <col min="14599" max="14848" width="9.109375" style="67"/>
    <col min="14849" max="14849" width="7" style="67" customWidth="1"/>
    <col min="14850" max="14850" width="21.88671875" style="67" customWidth="1"/>
    <col min="14851" max="14851" width="9.6640625" style="67" customWidth="1"/>
    <col min="14852" max="14852" width="12.33203125" style="67" customWidth="1"/>
    <col min="14853" max="14853" width="11.6640625" style="67" customWidth="1"/>
    <col min="14854" max="14854" width="18.109375" style="67" customWidth="1"/>
    <col min="14855" max="15104" width="9.109375" style="67"/>
    <col min="15105" max="15105" width="7" style="67" customWidth="1"/>
    <col min="15106" max="15106" width="21.88671875" style="67" customWidth="1"/>
    <col min="15107" max="15107" width="9.6640625" style="67" customWidth="1"/>
    <col min="15108" max="15108" width="12.33203125" style="67" customWidth="1"/>
    <col min="15109" max="15109" width="11.6640625" style="67" customWidth="1"/>
    <col min="15110" max="15110" width="18.109375" style="67" customWidth="1"/>
    <col min="15111" max="15360" width="9.109375" style="67"/>
    <col min="15361" max="15361" width="7" style="67" customWidth="1"/>
    <col min="15362" max="15362" width="21.88671875" style="67" customWidth="1"/>
    <col min="15363" max="15363" width="9.6640625" style="67" customWidth="1"/>
    <col min="15364" max="15364" width="12.33203125" style="67" customWidth="1"/>
    <col min="15365" max="15365" width="11.6640625" style="67" customWidth="1"/>
    <col min="15366" max="15366" width="18.109375" style="67" customWidth="1"/>
    <col min="15367" max="15616" width="9.109375" style="67"/>
    <col min="15617" max="15617" width="7" style="67" customWidth="1"/>
    <col min="15618" max="15618" width="21.88671875" style="67" customWidth="1"/>
    <col min="15619" max="15619" width="9.6640625" style="67" customWidth="1"/>
    <col min="15620" max="15620" width="12.33203125" style="67" customWidth="1"/>
    <col min="15621" max="15621" width="11.6640625" style="67" customWidth="1"/>
    <col min="15622" max="15622" width="18.109375" style="67" customWidth="1"/>
    <col min="15623" max="15872" width="9.109375" style="67"/>
    <col min="15873" max="15873" width="7" style="67" customWidth="1"/>
    <col min="15874" max="15874" width="21.88671875" style="67" customWidth="1"/>
    <col min="15875" max="15875" width="9.6640625" style="67" customWidth="1"/>
    <col min="15876" max="15876" width="12.33203125" style="67" customWidth="1"/>
    <col min="15877" max="15877" width="11.6640625" style="67" customWidth="1"/>
    <col min="15878" max="15878" width="18.109375" style="67" customWidth="1"/>
    <col min="15879" max="16128" width="9.109375" style="67"/>
    <col min="16129" max="16129" width="7" style="67" customWidth="1"/>
    <col min="16130" max="16130" width="21.88671875" style="67" customWidth="1"/>
    <col min="16131" max="16131" width="9.6640625" style="67" customWidth="1"/>
    <col min="16132" max="16132" width="12.33203125" style="67" customWidth="1"/>
    <col min="16133" max="16133" width="11.6640625" style="67" customWidth="1"/>
    <col min="16134" max="16134" width="18.109375" style="67" customWidth="1"/>
    <col min="16135" max="16384" width="9.109375" style="67"/>
  </cols>
  <sheetData>
    <row r="1" spans="1:8">
      <c r="F1" s="91" t="s">
        <v>407</v>
      </c>
    </row>
    <row r="2" spans="1:8" ht="38.25" customHeight="1">
      <c r="A2" s="453" t="s">
        <v>704</v>
      </c>
      <c r="B2" s="453"/>
      <c r="C2" s="453"/>
      <c r="D2" s="453"/>
      <c r="E2" s="453"/>
      <c r="F2" s="453"/>
    </row>
    <row r="3" spans="1:8" ht="26.25" customHeight="1">
      <c r="A3" s="454" t="s">
        <v>145</v>
      </c>
      <c r="B3" s="454"/>
      <c r="C3" s="454"/>
      <c r="D3" s="454"/>
      <c r="E3" s="454"/>
      <c r="F3" s="454"/>
      <c r="G3" s="145"/>
      <c r="H3" s="145"/>
    </row>
    <row r="4" spans="1:8">
      <c r="A4" s="518"/>
      <c r="B4" s="518"/>
      <c r="C4" s="518"/>
      <c r="D4" s="518"/>
      <c r="E4" s="518"/>
      <c r="F4" s="518"/>
    </row>
    <row r="5" spans="1:8" ht="42" customHeight="1">
      <c r="A5" s="318" t="s">
        <v>607</v>
      </c>
      <c r="B5" s="216" t="s">
        <v>265</v>
      </c>
      <c r="C5" s="235" t="s">
        <v>329</v>
      </c>
      <c r="D5" s="216" t="s">
        <v>267</v>
      </c>
      <c r="E5" s="216" t="s">
        <v>328</v>
      </c>
      <c r="F5" s="233" t="s">
        <v>324</v>
      </c>
    </row>
    <row r="6" spans="1:8">
      <c r="A6" s="352" t="s">
        <v>193</v>
      </c>
      <c r="B6" s="347">
        <v>2</v>
      </c>
      <c r="C6" s="347">
        <v>3</v>
      </c>
      <c r="D6" s="209">
        <v>4</v>
      </c>
      <c r="E6" s="209">
        <v>5</v>
      </c>
      <c r="F6" s="159">
        <v>6</v>
      </c>
    </row>
    <row r="7" spans="1:8">
      <c r="A7" s="210"/>
      <c r="B7" s="187"/>
      <c r="C7" s="187"/>
      <c r="D7" s="171"/>
      <c r="E7" s="209"/>
      <c r="F7" s="227"/>
    </row>
    <row r="8" spans="1:8">
      <c r="A8" s="210"/>
      <c r="B8" s="187"/>
      <c r="C8" s="187"/>
      <c r="D8" s="171"/>
      <c r="E8" s="209"/>
      <c r="F8" s="227"/>
    </row>
    <row r="9" spans="1:8">
      <c r="A9" s="352" t="s">
        <v>193</v>
      </c>
      <c r="B9" s="526" t="s">
        <v>275</v>
      </c>
      <c r="C9" s="526"/>
      <c r="D9" s="526"/>
      <c r="E9" s="209"/>
      <c r="F9" s="227"/>
    </row>
    <row r="10" spans="1:8">
      <c r="A10" s="352"/>
      <c r="B10" s="108"/>
      <c r="C10" s="108"/>
      <c r="D10" s="97"/>
      <c r="E10" s="209"/>
      <c r="F10" s="227"/>
    </row>
    <row r="11" spans="1:8">
      <c r="A11" s="352"/>
      <c r="B11" s="144"/>
      <c r="C11" s="108"/>
      <c r="D11" s="97"/>
      <c r="E11" s="209"/>
      <c r="F11" s="227"/>
    </row>
    <row r="12" spans="1:8">
      <c r="A12" s="352"/>
      <c r="B12" s="108"/>
      <c r="C12" s="108"/>
      <c r="D12" s="97"/>
      <c r="E12" s="209"/>
      <c r="F12" s="227"/>
    </row>
    <row r="13" spans="1:8">
      <c r="A13" s="352" t="s">
        <v>195</v>
      </c>
      <c r="B13" s="526" t="s">
        <v>276</v>
      </c>
      <c r="C13" s="526"/>
      <c r="D13" s="526"/>
      <c r="E13" s="209"/>
      <c r="F13" s="227"/>
    </row>
    <row r="14" spans="1:8">
      <c r="A14" s="352"/>
      <c r="B14" s="108"/>
      <c r="C14" s="108"/>
      <c r="D14" s="108"/>
      <c r="E14" s="226"/>
      <c r="F14" s="227"/>
    </row>
    <row r="15" spans="1:8">
      <c r="A15" s="352"/>
      <c r="B15" s="187"/>
      <c r="C15" s="187"/>
      <c r="D15" s="187"/>
      <c r="E15" s="226"/>
      <c r="F15" s="227"/>
    </row>
    <row r="16" spans="1:8">
      <c r="A16" s="352"/>
      <c r="B16" s="187"/>
      <c r="C16" s="187"/>
      <c r="D16" s="171"/>
      <c r="E16" s="226"/>
      <c r="F16" s="227"/>
    </row>
    <row r="17" spans="1:6">
      <c r="A17" s="352" t="s">
        <v>196</v>
      </c>
      <c r="B17" s="526" t="s">
        <v>271</v>
      </c>
      <c r="C17" s="526"/>
      <c r="D17" s="526"/>
      <c r="E17" s="226"/>
      <c r="F17" s="227"/>
    </row>
    <row r="18" spans="1:6">
      <c r="A18" s="127">
        <v>4</v>
      </c>
      <c r="B18" s="222" t="s">
        <v>6</v>
      </c>
      <c r="C18" s="222"/>
      <c r="D18" s="176"/>
      <c r="E18" s="176"/>
      <c r="F18" s="229"/>
    </row>
    <row r="19" spans="1:6">
      <c r="A19" s="234"/>
      <c r="B19" s="234"/>
      <c r="C19" s="234"/>
      <c r="D19" s="234"/>
      <c r="E19" s="234"/>
      <c r="F19" s="234"/>
    </row>
    <row r="20" spans="1:6">
      <c r="A20" s="234"/>
      <c r="B20" s="234"/>
      <c r="C20" s="234"/>
      <c r="D20" s="234"/>
      <c r="E20" s="234"/>
      <c r="F20" s="234"/>
    </row>
    <row r="21" spans="1:6">
      <c r="A21" s="234"/>
      <c r="B21" s="234"/>
      <c r="C21" s="234"/>
      <c r="D21" s="234"/>
      <c r="E21" s="234"/>
      <c r="F21" s="234"/>
    </row>
    <row r="24" spans="1:6">
      <c r="B24" s="101" t="s">
        <v>180</v>
      </c>
      <c r="C24" s="101"/>
    </row>
    <row r="26" spans="1:6">
      <c r="B26" s="67" t="s">
        <v>134</v>
      </c>
    </row>
    <row r="28" spans="1:6">
      <c r="A28" s="67" t="s">
        <v>135</v>
      </c>
    </row>
  </sheetData>
  <mergeCells count="6">
    <mergeCell ref="B17:D17"/>
    <mergeCell ref="A2:F2"/>
    <mergeCell ref="A3:F3"/>
    <mergeCell ref="A4:F4"/>
    <mergeCell ref="B9:D9"/>
    <mergeCell ref="B13:D13"/>
  </mergeCells>
  <printOptions horizontalCentered="1"/>
  <pageMargins left="0.70866141732283472" right="0" top="0" bottom="0" header="0.31496062992125984" footer="0.31496062992125984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0"/>
  <sheetViews>
    <sheetView workbookViewId="0">
      <selection activeCell="A4" sqref="A4"/>
    </sheetView>
  </sheetViews>
  <sheetFormatPr defaultRowHeight="13.2"/>
  <cols>
    <col min="1" max="1" width="36.6640625" style="67" customWidth="1"/>
    <col min="2" max="2" width="15.88671875" style="67" customWidth="1"/>
    <col min="3" max="3" width="15.5546875" style="67" customWidth="1"/>
    <col min="4" max="4" width="16" style="67" customWidth="1"/>
    <col min="5" max="5" width="15.5546875" style="67" customWidth="1"/>
    <col min="6" max="6" width="12.88671875" style="67" customWidth="1"/>
    <col min="7" max="7" width="4.5546875" style="67" customWidth="1"/>
    <col min="8" max="9" width="5.6640625" style="67" customWidth="1"/>
    <col min="10" max="10" width="6.6640625" style="67" customWidth="1"/>
    <col min="11" max="11" width="9" style="67" customWidth="1"/>
    <col min="12" max="12" width="8" style="67" customWidth="1"/>
    <col min="13" max="13" width="7.33203125" style="67" customWidth="1"/>
    <col min="14" max="14" width="8.109375" style="67" customWidth="1"/>
    <col min="15" max="15" width="13.33203125" style="67" customWidth="1"/>
    <col min="16" max="255" width="9.109375" style="67"/>
    <col min="256" max="256" width="36.6640625" style="67" customWidth="1"/>
    <col min="257" max="257" width="5.5546875" style="67" customWidth="1"/>
    <col min="258" max="258" width="8.5546875" style="67" customWidth="1"/>
    <col min="259" max="259" width="7.33203125" style="67" customWidth="1"/>
    <col min="260" max="260" width="8.5546875" style="67" customWidth="1"/>
    <col min="261" max="261" width="5.33203125" style="67" customWidth="1"/>
    <col min="262" max="262" width="7.33203125" style="67" customWidth="1"/>
    <col min="263" max="263" width="4.5546875" style="67" customWidth="1"/>
    <col min="264" max="265" width="5.6640625" style="67" customWidth="1"/>
    <col min="266" max="266" width="6.6640625" style="67" customWidth="1"/>
    <col min="267" max="267" width="9" style="67" customWidth="1"/>
    <col min="268" max="268" width="8" style="67" customWidth="1"/>
    <col min="269" max="269" width="7.33203125" style="67" customWidth="1"/>
    <col min="270" max="270" width="8.109375" style="67" customWidth="1"/>
    <col min="271" max="271" width="13.33203125" style="67" customWidth="1"/>
    <col min="272" max="511" width="9.109375" style="67"/>
    <col min="512" max="512" width="36.6640625" style="67" customWidth="1"/>
    <col min="513" max="513" width="5.5546875" style="67" customWidth="1"/>
    <col min="514" max="514" width="8.5546875" style="67" customWidth="1"/>
    <col min="515" max="515" width="7.33203125" style="67" customWidth="1"/>
    <col min="516" max="516" width="8.5546875" style="67" customWidth="1"/>
    <col min="517" max="517" width="5.33203125" style="67" customWidth="1"/>
    <col min="518" max="518" width="7.33203125" style="67" customWidth="1"/>
    <col min="519" max="519" width="4.5546875" style="67" customWidth="1"/>
    <col min="520" max="521" width="5.6640625" style="67" customWidth="1"/>
    <col min="522" max="522" width="6.6640625" style="67" customWidth="1"/>
    <col min="523" max="523" width="9" style="67" customWidth="1"/>
    <col min="524" max="524" width="8" style="67" customWidth="1"/>
    <col min="525" max="525" width="7.33203125" style="67" customWidth="1"/>
    <col min="526" max="526" width="8.109375" style="67" customWidth="1"/>
    <col min="527" max="527" width="13.33203125" style="67" customWidth="1"/>
    <col min="528" max="767" width="9.109375" style="67"/>
    <col min="768" max="768" width="36.6640625" style="67" customWidth="1"/>
    <col min="769" max="769" width="5.5546875" style="67" customWidth="1"/>
    <col min="770" max="770" width="8.5546875" style="67" customWidth="1"/>
    <col min="771" max="771" width="7.33203125" style="67" customWidth="1"/>
    <col min="772" max="772" width="8.5546875" style="67" customWidth="1"/>
    <col min="773" max="773" width="5.33203125" style="67" customWidth="1"/>
    <col min="774" max="774" width="7.33203125" style="67" customWidth="1"/>
    <col min="775" max="775" width="4.5546875" style="67" customWidth="1"/>
    <col min="776" max="777" width="5.6640625" style="67" customWidth="1"/>
    <col min="778" max="778" width="6.6640625" style="67" customWidth="1"/>
    <col min="779" max="779" width="9" style="67" customWidth="1"/>
    <col min="780" max="780" width="8" style="67" customWidth="1"/>
    <col min="781" max="781" width="7.33203125" style="67" customWidth="1"/>
    <col min="782" max="782" width="8.109375" style="67" customWidth="1"/>
    <col min="783" max="783" width="13.33203125" style="67" customWidth="1"/>
    <col min="784" max="1023" width="9.109375" style="67"/>
    <col min="1024" max="1024" width="36.6640625" style="67" customWidth="1"/>
    <col min="1025" max="1025" width="5.5546875" style="67" customWidth="1"/>
    <col min="1026" max="1026" width="8.5546875" style="67" customWidth="1"/>
    <col min="1027" max="1027" width="7.33203125" style="67" customWidth="1"/>
    <col min="1028" max="1028" width="8.5546875" style="67" customWidth="1"/>
    <col min="1029" max="1029" width="5.33203125" style="67" customWidth="1"/>
    <col min="1030" max="1030" width="7.33203125" style="67" customWidth="1"/>
    <col min="1031" max="1031" width="4.5546875" style="67" customWidth="1"/>
    <col min="1032" max="1033" width="5.6640625" style="67" customWidth="1"/>
    <col min="1034" max="1034" width="6.6640625" style="67" customWidth="1"/>
    <col min="1035" max="1035" width="9" style="67" customWidth="1"/>
    <col min="1036" max="1036" width="8" style="67" customWidth="1"/>
    <col min="1037" max="1037" width="7.33203125" style="67" customWidth="1"/>
    <col min="1038" max="1038" width="8.109375" style="67" customWidth="1"/>
    <col min="1039" max="1039" width="13.33203125" style="67" customWidth="1"/>
    <col min="1040" max="1279" width="9.109375" style="67"/>
    <col min="1280" max="1280" width="36.6640625" style="67" customWidth="1"/>
    <col min="1281" max="1281" width="5.5546875" style="67" customWidth="1"/>
    <col min="1282" max="1282" width="8.5546875" style="67" customWidth="1"/>
    <col min="1283" max="1283" width="7.33203125" style="67" customWidth="1"/>
    <col min="1284" max="1284" width="8.5546875" style="67" customWidth="1"/>
    <col min="1285" max="1285" width="5.33203125" style="67" customWidth="1"/>
    <col min="1286" max="1286" width="7.33203125" style="67" customWidth="1"/>
    <col min="1287" max="1287" width="4.5546875" style="67" customWidth="1"/>
    <col min="1288" max="1289" width="5.6640625" style="67" customWidth="1"/>
    <col min="1290" max="1290" width="6.6640625" style="67" customWidth="1"/>
    <col min="1291" max="1291" width="9" style="67" customWidth="1"/>
    <col min="1292" max="1292" width="8" style="67" customWidth="1"/>
    <col min="1293" max="1293" width="7.33203125" style="67" customWidth="1"/>
    <col min="1294" max="1294" width="8.109375" style="67" customWidth="1"/>
    <col min="1295" max="1295" width="13.33203125" style="67" customWidth="1"/>
    <col min="1296" max="1535" width="9.109375" style="67"/>
    <col min="1536" max="1536" width="36.6640625" style="67" customWidth="1"/>
    <col min="1537" max="1537" width="5.5546875" style="67" customWidth="1"/>
    <col min="1538" max="1538" width="8.5546875" style="67" customWidth="1"/>
    <col min="1539" max="1539" width="7.33203125" style="67" customWidth="1"/>
    <col min="1540" max="1540" width="8.5546875" style="67" customWidth="1"/>
    <col min="1541" max="1541" width="5.33203125" style="67" customWidth="1"/>
    <col min="1542" max="1542" width="7.33203125" style="67" customWidth="1"/>
    <col min="1543" max="1543" width="4.5546875" style="67" customWidth="1"/>
    <col min="1544" max="1545" width="5.6640625" style="67" customWidth="1"/>
    <col min="1546" max="1546" width="6.6640625" style="67" customWidth="1"/>
    <col min="1547" max="1547" width="9" style="67" customWidth="1"/>
    <col min="1548" max="1548" width="8" style="67" customWidth="1"/>
    <col min="1549" max="1549" width="7.33203125" style="67" customWidth="1"/>
    <col min="1550" max="1550" width="8.109375" style="67" customWidth="1"/>
    <col min="1551" max="1551" width="13.33203125" style="67" customWidth="1"/>
    <col min="1552" max="1791" width="9.109375" style="67"/>
    <col min="1792" max="1792" width="36.6640625" style="67" customWidth="1"/>
    <col min="1793" max="1793" width="5.5546875" style="67" customWidth="1"/>
    <col min="1794" max="1794" width="8.5546875" style="67" customWidth="1"/>
    <col min="1795" max="1795" width="7.33203125" style="67" customWidth="1"/>
    <col min="1796" max="1796" width="8.5546875" style="67" customWidth="1"/>
    <col min="1797" max="1797" width="5.33203125" style="67" customWidth="1"/>
    <col min="1798" max="1798" width="7.33203125" style="67" customWidth="1"/>
    <col min="1799" max="1799" width="4.5546875" style="67" customWidth="1"/>
    <col min="1800" max="1801" width="5.6640625" style="67" customWidth="1"/>
    <col min="1802" max="1802" width="6.6640625" style="67" customWidth="1"/>
    <col min="1803" max="1803" width="9" style="67" customWidth="1"/>
    <col min="1804" max="1804" width="8" style="67" customWidth="1"/>
    <col min="1805" max="1805" width="7.33203125" style="67" customWidth="1"/>
    <col min="1806" max="1806" width="8.109375" style="67" customWidth="1"/>
    <col min="1807" max="1807" width="13.33203125" style="67" customWidth="1"/>
    <col min="1808" max="2047" width="9.109375" style="67"/>
    <col min="2048" max="2048" width="36.6640625" style="67" customWidth="1"/>
    <col min="2049" max="2049" width="5.5546875" style="67" customWidth="1"/>
    <col min="2050" max="2050" width="8.5546875" style="67" customWidth="1"/>
    <col min="2051" max="2051" width="7.33203125" style="67" customWidth="1"/>
    <col min="2052" max="2052" width="8.5546875" style="67" customWidth="1"/>
    <col min="2053" max="2053" width="5.33203125" style="67" customWidth="1"/>
    <col min="2054" max="2054" width="7.33203125" style="67" customWidth="1"/>
    <col min="2055" max="2055" width="4.5546875" style="67" customWidth="1"/>
    <col min="2056" max="2057" width="5.6640625" style="67" customWidth="1"/>
    <col min="2058" max="2058" width="6.6640625" style="67" customWidth="1"/>
    <col min="2059" max="2059" width="9" style="67" customWidth="1"/>
    <col min="2060" max="2060" width="8" style="67" customWidth="1"/>
    <col min="2061" max="2061" width="7.33203125" style="67" customWidth="1"/>
    <col min="2062" max="2062" width="8.109375" style="67" customWidth="1"/>
    <col min="2063" max="2063" width="13.33203125" style="67" customWidth="1"/>
    <col min="2064" max="2303" width="9.109375" style="67"/>
    <col min="2304" max="2304" width="36.6640625" style="67" customWidth="1"/>
    <col min="2305" max="2305" width="5.5546875" style="67" customWidth="1"/>
    <col min="2306" max="2306" width="8.5546875" style="67" customWidth="1"/>
    <col min="2307" max="2307" width="7.33203125" style="67" customWidth="1"/>
    <col min="2308" max="2308" width="8.5546875" style="67" customWidth="1"/>
    <col min="2309" max="2309" width="5.33203125" style="67" customWidth="1"/>
    <col min="2310" max="2310" width="7.33203125" style="67" customWidth="1"/>
    <col min="2311" max="2311" width="4.5546875" style="67" customWidth="1"/>
    <col min="2312" max="2313" width="5.6640625" style="67" customWidth="1"/>
    <col min="2314" max="2314" width="6.6640625" style="67" customWidth="1"/>
    <col min="2315" max="2315" width="9" style="67" customWidth="1"/>
    <col min="2316" max="2316" width="8" style="67" customWidth="1"/>
    <col min="2317" max="2317" width="7.33203125" style="67" customWidth="1"/>
    <col min="2318" max="2318" width="8.109375" style="67" customWidth="1"/>
    <col min="2319" max="2319" width="13.33203125" style="67" customWidth="1"/>
    <col min="2320" max="2559" width="9.109375" style="67"/>
    <col min="2560" max="2560" width="36.6640625" style="67" customWidth="1"/>
    <col min="2561" max="2561" width="5.5546875" style="67" customWidth="1"/>
    <col min="2562" max="2562" width="8.5546875" style="67" customWidth="1"/>
    <col min="2563" max="2563" width="7.33203125" style="67" customWidth="1"/>
    <col min="2564" max="2564" width="8.5546875" style="67" customWidth="1"/>
    <col min="2565" max="2565" width="5.33203125" style="67" customWidth="1"/>
    <col min="2566" max="2566" width="7.33203125" style="67" customWidth="1"/>
    <col min="2567" max="2567" width="4.5546875" style="67" customWidth="1"/>
    <col min="2568" max="2569" width="5.6640625" style="67" customWidth="1"/>
    <col min="2570" max="2570" width="6.6640625" style="67" customWidth="1"/>
    <col min="2571" max="2571" width="9" style="67" customWidth="1"/>
    <col min="2572" max="2572" width="8" style="67" customWidth="1"/>
    <col min="2573" max="2573" width="7.33203125" style="67" customWidth="1"/>
    <col min="2574" max="2574" width="8.109375" style="67" customWidth="1"/>
    <col min="2575" max="2575" width="13.33203125" style="67" customWidth="1"/>
    <col min="2576" max="2815" width="9.109375" style="67"/>
    <col min="2816" max="2816" width="36.6640625" style="67" customWidth="1"/>
    <col min="2817" max="2817" width="5.5546875" style="67" customWidth="1"/>
    <col min="2818" max="2818" width="8.5546875" style="67" customWidth="1"/>
    <col min="2819" max="2819" width="7.33203125" style="67" customWidth="1"/>
    <col min="2820" max="2820" width="8.5546875" style="67" customWidth="1"/>
    <col min="2821" max="2821" width="5.33203125" style="67" customWidth="1"/>
    <col min="2822" max="2822" width="7.33203125" style="67" customWidth="1"/>
    <col min="2823" max="2823" width="4.5546875" style="67" customWidth="1"/>
    <col min="2824" max="2825" width="5.6640625" style="67" customWidth="1"/>
    <col min="2826" max="2826" width="6.6640625" style="67" customWidth="1"/>
    <col min="2827" max="2827" width="9" style="67" customWidth="1"/>
    <col min="2828" max="2828" width="8" style="67" customWidth="1"/>
    <col min="2829" max="2829" width="7.33203125" style="67" customWidth="1"/>
    <col min="2830" max="2830" width="8.109375" style="67" customWidth="1"/>
    <col min="2831" max="2831" width="13.33203125" style="67" customWidth="1"/>
    <col min="2832" max="3071" width="9.109375" style="67"/>
    <col min="3072" max="3072" width="36.6640625" style="67" customWidth="1"/>
    <col min="3073" max="3073" width="5.5546875" style="67" customWidth="1"/>
    <col min="3074" max="3074" width="8.5546875" style="67" customWidth="1"/>
    <col min="3075" max="3075" width="7.33203125" style="67" customWidth="1"/>
    <col min="3076" max="3076" width="8.5546875" style="67" customWidth="1"/>
    <col min="3077" max="3077" width="5.33203125" style="67" customWidth="1"/>
    <col min="3078" max="3078" width="7.33203125" style="67" customWidth="1"/>
    <col min="3079" max="3079" width="4.5546875" style="67" customWidth="1"/>
    <col min="3080" max="3081" width="5.6640625" style="67" customWidth="1"/>
    <col min="3082" max="3082" width="6.6640625" style="67" customWidth="1"/>
    <col min="3083" max="3083" width="9" style="67" customWidth="1"/>
    <col min="3084" max="3084" width="8" style="67" customWidth="1"/>
    <col min="3085" max="3085" width="7.33203125" style="67" customWidth="1"/>
    <col min="3086" max="3086" width="8.109375" style="67" customWidth="1"/>
    <col min="3087" max="3087" width="13.33203125" style="67" customWidth="1"/>
    <col min="3088" max="3327" width="9.109375" style="67"/>
    <col min="3328" max="3328" width="36.6640625" style="67" customWidth="1"/>
    <col min="3329" max="3329" width="5.5546875" style="67" customWidth="1"/>
    <col min="3330" max="3330" width="8.5546875" style="67" customWidth="1"/>
    <col min="3331" max="3331" width="7.33203125" style="67" customWidth="1"/>
    <col min="3332" max="3332" width="8.5546875" style="67" customWidth="1"/>
    <col min="3333" max="3333" width="5.33203125" style="67" customWidth="1"/>
    <col min="3334" max="3334" width="7.33203125" style="67" customWidth="1"/>
    <col min="3335" max="3335" width="4.5546875" style="67" customWidth="1"/>
    <col min="3336" max="3337" width="5.6640625" style="67" customWidth="1"/>
    <col min="3338" max="3338" width="6.6640625" style="67" customWidth="1"/>
    <col min="3339" max="3339" width="9" style="67" customWidth="1"/>
    <col min="3340" max="3340" width="8" style="67" customWidth="1"/>
    <col min="3341" max="3341" width="7.33203125" style="67" customWidth="1"/>
    <col min="3342" max="3342" width="8.109375" style="67" customWidth="1"/>
    <col min="3343" max="3343" width="13.33203125" style="67" customWidth="1"/>
    <col min="3344" max="3583" width="9.109375" style="67"/>
    <col min="3584" max="3584" width="36.6640625" style="67" customWidth="1"/>
    <col min="3585" max="3585" width="5.5546875" style="67" customWidth="1"/>
    <col min="3586" max="3586" width="8.5546875" style="67" customWidth="1"/>
    <col min="3587" max="3587" width="7.33203125" style="67" customWidth="1"/>
    <col min="3588" max="3588" width="8.5546875" style="67" customWidth="1"/>
    <col min="3589" max="3589" width="5.33203125" style="67" customWidth="1"/>
    <col min="3590" max="3590" width="7.33203125" style="67" customWidth="1"/>
    <col min="3591" max="3591" width="4.5546875" style="67" customWidth="1"/>
    <col min="3592" max="3593" width="5.6640625" style="67" customWidth="1"/>
    <col min="3594" max="3594" width="6.6640625" style="67" customWidth="1"/>
    <col min="3595" max="3595" width="9" style="67" customWidth="1"/>
    <col min="3596" max="3596" width="8" style="67" customWidth="1"/>
    <col min="3597" max="3597" width="7.33203125" style="67" customWidth="1"/>
    <col min="3598" max="3598" width="8.109375" style="67" customWidth="1"/>
    <col min="3599" max="3599" width="13.33203125" style="67" customWidth="1"/>
    <col min="3600" max="3839" width="9.109375" style="67"/>
    <col min="3840" max="3840" width="36.6640625" style="67" customWidth="1"/>
    <col min="3841" max="3841" width="5.5546875" style="67" customWidth="1"/>
    <col min="3842" max="3842" width="8.5546875" style="67" customWidth="1"/>
    <col min="3843" max="3843" width="7.33203125" style="67" customWidth="1"/>
    <col min="3844" max="3844" width="8.5546875" style="67" customWidth="1"/>
    <col min="3845" max="3845" width="5.33203125" style="67" customWidth="1"/>
    <col min="3846" max="3846" width="7.33203125" style="67" customWidth="1"/>
    <col min="3847" max="3847" width="4.5546875" style="67" customWidth="1"/>
    <col min="3848" max="3849" width="5.6640625" style="67" customWidth="1"/>
    <col min="3850" max="3850" width="6.6640625" style="67" customWidth="1"/>
    <col min="3851" max="3851" width="9" style="67" customWidth="1"/>
    <col min="3852" max="3852" width="8" style="67" customWidth="1"/>
    <col min="3853" max="3853" width="7.33203125" style="67" customWidth="1"/>
    <col min="3854" max="3854" width="8.109375" style="67" customWidth="1"/>
    <col min="3855" max="3855" width="13.33203125" style="67" customWidth="1"/>
    <col min="3856" max="4095" width="9.109375" style="67"/>
    <col min="4096" max="4096" width="36.6640625" style="67" customWidth="1"/>
    <col min="4097" max="4097" width="5.5546875" style="67" customWidth="1"/>
    <col min="4098" max="4098" width="8.5546875" style="67" customWidth="1"/>
    <col min="4099" max="4099" width="7.33203125" style="67" customWidth="1"/>
    <col min="4100" max="4100" width="8.5546875" style="67" customWidth="1"/>
    <col min="4101" max="4101" width="5.33203125" style="67" customWidth="1"/>
    <col min="4102" max="4102" width="7.33203125" style="67" customWidth="1"/>
    <col min="4103" max="4103" width="4.5546875" style="67" customWidth="1"/>
    <col min="4104" max="4105" width="5.6640625" style="67" customWidth="1"/>
    <col min="4106" max="4106" width="6.6640625" style="67" customWidth="1"/>
    <col min="4107" max="4107" width="9" style="67" customWidth="1"/>
    <col min="4108" max="4108" width="8" style="67" customWidth="1"/>
    <col min="4109" max="4109" width="7.33203125" style="67" customWidth="1"/>
    <col min="4110" max="4110" width="8.109375" style="67" customWidth="1"/>
    <col min="4111" max="4111" width="13.33203125" style="67" customWidth="1"/>
    <col min="4112" max="4351" width="9.109375" style="67"/>
    <col min="4352" max="4352" width="36.6640625" style="67" customWidth="1"/>
    <col min="4353" max="4353" width="5.5546875" style="67" customWidth="1"/>
    <col min="4354" max="4354" width="8.5546875" style="67" customWidth="1"/>
    <col min="4355" max="4355" width="7.33203125" style="67" customWidth="1"/>
    <col min="4356" max="4356" width="8.5546875" style="67" customWidth="1"/>
    <col min="4357" max="4357" width="5.33203125" style="67" customWidth="1"/>
    <col min="4358" max="4358" width="7.33203125" style="67" customWidth="1"/>
    <col min="4359" max="4359" width="4.5546875" style="67" customWidth="1"/>
    <col min="4360" max="4361" width="5.6640625" style="67" customWidth="1"/>
    <col min="4362" max="4362" width="6.6640625" style="67" customWidth="1"/>
    <col min="4363" max="4363" width="9" style="67" customWidth="1"/>
    <col min="4364" max="4364" width="8" style="67" customWidth="1"/>
    <col min="4365" max="4365" width="7.33203125" style="67" customWidth="1"/>
    <col min="4366" max="4366" width="8.109375" style="67" customWidth="1"/>
    <col min="4367" max="4367" width="13.33203125" style="67" customWidth="1"/>
    <col min="4368" max="4607" width="9.109375" style="67"/>
    <col min="4608" max="4608" width="36.6640625" style="67" customWidth="1"/>
    <col min="4609" max="4609" width="5.5546875" style="67" customWidth="1"/>
    <col min="4610" max="4610" width="8.5546875" style="67" customWidth="1"/>
    <col min="4611" max="4611" width="7.33203125" style="67" customWidth="1"/>
    <col min="4612" max="4612" width="8.5546875" style="67" customWidth="1"/>
    <col min="4613" max="4613" width="5.33203125" style="67" customWidth="1"/>
    <col min="4614" max="4614" width="7.33203125" style="67" customWidth="1"/>
    <col min="4615" max="4615" width="4.5546875" style="67" customWidth="1"/>
    <col min="4616" max="4617" width="5.6640625" style="67" customWidth="1"/>
    <col min="4618" max="4618" width="6.6640625" style="67" customWidth="1"/>
    <col min="4619" max="4619" width="9" style="67" customWidth="1"/>
    <col min="4620" max="4620" width="8" style="67" customWidth="1"/>
    <col min="4621" max="4621" width="7.33203125" style="67" customWidth="1"/>
    <col min="4622" max="4622" width="8.109375" style="67" customWidth="1"/>
    <col min="4623" max="4623" width="13.33203125" style="67" customWidth="1"/>
    <col min="4624" max="4863" width="9.109375" style="67"/>
    <col min="4864" max="4864" width="36.6640625" style="67" customWidth="1"/>
    <col min="4865" max="4865" width="5.5546875" style="67" customWidth="1"/>
    <col min="4866" max="4866" width="8.5546875" style="67" customWidth="1"/>
    <col min="4867" max="4867" width="7.33203125" style="67" customWidth="1"/>
    <col min="4868" max="4868" width="8.5546875" style="67" customWidth="1"/>
    <col min="4869" max="4869" width="5.33203125" style="67" customWidth="1"/>
    <col min="4870" max="4870" width="7.33203125" style="67" customWidth="1"/>
    <col min="4871" max="4871" width="4.5546875" style="67" customWidth="1"/>
    <col min="4872" max="4873" width="5.6640625" style="67" customWidth="1"/>
    <col min="4874" max="4874" width="6.6640625" style="67" customWidth="1"/>
    <col min="4875" max="4875" width="9" style="67" customWidth="1"/>
    <col min="4876" max="4876" width="8" style="67" customWidth="1"/>
    <col min="4877" max="4877" width="7.33203125" style="67" customWidth="1"/>
    <col min="4878" max="4878" width="8.109375" style="67" customWidth="1"/>
    <col min="4879" max="4879" width="13.33203125" style="67" customWidth="1"/>
    <col min="4880" max="5119" width="9.109375" style="67"/>
    <col min="5120" max="5120" width="36.6640625" style="67" customWidth="1"/>
    <col min="5121" max="5121" width="5.5546875" style="67" customWidth="1"/>
    <col min="5122" max="5122" width="8.5546875" style="67" customWidth="1"/>
    <col min="5123" max="5123" width="7.33203125" style="67" customWidth="1"/>
    <col min="5124" max="5124" width="8.5546875" style="67" customWidth="1"/>
    <col min="5125" max="5125" width="5.33203125" style="67" customWidth="1"/>
    <col min="5126" max="5126" width="7.33203125" style="67" customWidth="1"/>
    <col min="5127" max="5127" width="4.5546875" style="67" customWidth="1"/>
    <col min="5128" max="5129" width="5.6640625" style="67" customWidth="1"/>
    <col min="5130" max="5130" width="6.6640625" style="67" customWidth="1"/>
    <col min="5131" max="5131" width="9" style="67" customWidth="1"/>
    <col min="5132" max="5132" width="8" style="67" customWidth="1"/>
    <col min="5133" max="5133" width="7.33203125" style="67" customWidth="1"/>
    <col min="5134" max="5134" width="8.109375" style="67" customWidth="1"/>
    <col min="5135" max="5135" width="13.33203125" style="67" customWidth="1"/>
    <col min="5136" max="5375" width="9.109375" style="67"/>
    <col min="5376" max="5376" width="36.6640625" style="67" customWidth="1"/>
    <col min="5377" max="5377" width="5.5546875" style="67" customWidth="1"/>
    <col min="5378" max="5378" width="8.5546875" style="67" customWidth="1"/>
    <col min="5379" max="5379" width="7.33203125" style="67" customWidth="1"/>
    <col min="5380" max="5380" width="8.5546875" style="67" customWidth="1"/>
    <col min="5381" max="5381" width="5.33203125" style="67" customWidth="1"/>
    <col min="5382" max="5382" width="7.33203125" style="67" customWidth="1"/>
    <col min="5383" max="5383" width="4.5546875" style="67" customWidth="1"/>
    <col min="5384" max="5385" width="5.6640625" style="67" customWidth="1"/>
    <col min="5386" max="5386" width="6.6640625" style="67" customWidth="1"/>
    <col min="5387" max="5387" width="9" style="67" customWidth="1"/>
    <col min="5388" max="5388" width="8" style="67" customWidth="1"/>
    <col min="5389" max="5389" width="7.33203125" style="67" customWidth="1"/>
    <col min="5390" max="5390" width="8.109375" style="67" customWidth="1"/>
    <col min="5391" max="5391" width="13.33203125" style="67" customWidth="1"/>
    <col min="5392" max="5631" width="9.109375" style="67"/>
    <col min="5632" max="5632" width="36.6640625" style="67" customWidth="1"/>
    <col min="5633" max="5633" width="5.5546875" style="67" customWidth="1"/>
    <col min="5634" max="5634" width="8.5546875" style="67" customWidth="1"/>
    <col min="5635" max="5635" width="7.33203125" style="67" customWidth="1"/>
    <col min="5636" max="5636" width="8.5546875" style="67" customWidth="1"/>
    <col min="5637" max="5637" width="5.33203125" style="67" customWidth="1"/>
    <col min="5638" max="5638" width="7.33203125" style="67" customWidth="1"/>
    <col min="5639" max="5639" width="4.5546875" style="67" customWidth="1"/>
    <col min="5640" max="5641" width="5.6640625" style="67" customWidth="1"/>
    <col min="5642" max="5642" width="6.6640625" style="67" customWidth="1"/>
    <col min="5643" max="5643" width="9" style="67" customWidth="1"/>
    <col min="5644" max="5644" width="8" style="67" customWidth="1"/>
    <col min="5645" max="5645" width="7.33203125" style="67" customWidth="1"/>
    <col min="5646" max="5646" width="8.109375" style="67" customWidth="1"/>
    <col min="5647" max="5647" width="13.33203125" style="67" customWidth="1"/>
    <col min="5648" max="5887" width="9.109375" style="67"/>
    <col min="5888" max="5888" width="36.6640625" style="67" customWidth="1"/>
    <col min="5889" max="5889" width="5.5546875" style="67" customWidth="1"/>
    <col min="5890" max="5890" width="8.5546875" style="67" customWidth="1"/>
    <col min="5891" max="5891" width="7.33203125" style="67" customWidth="1"/>
    <col min="5892" max="5892" width="8.5546875" style="67" customWidth="1"/>
    <col min="5893" max="5893" width="5.33203125" style="67" customWidth="1"/>
    <col min="5894" max="5894" width="7.33203125" style="67" customWidth="1"/>
    <col min="5895" max="5895" width="4.5546875" style="67" customWidth="1"/>
    <col min="5896" max="5897" width="5.6640625" style="67" customWidth="1"/>
    <col min="5898" max="5898" width="6.6640625" style="67" customWidth="1"/>
    <col min="5899" max="5899" width="9" style="67" customWidth="1"/>
    <col min="5900" max="5900" width="8" style="67" customWidth="1"/>
    <col min="5901" max="5901" width="7.33203125" style="67" customWidth="1"/>
    <col min="5902" max="5902" width="8.109375" style="67" customWidth="1"/>
    <col min="5903" max="5903" width="13.33203125" style="67" customWidth="1"/>
    <col min="5904" max="6143" width="9.109375" style="67"/>
    <col min="6144" max="6144" width="36.6640625" style="67" customWidth="1"/>
    <col min="6145" max="6145" width="5.5546875" style="67" customWidth="1"/>
    <col min="6146" max="6146" width="8.5546875" style="67" customWidth="1"/>
    <col min="6147" max="6147" width="7.33203125" style="67" customWidth="1"/>
    <col min="6148" max="6148" width="8.5546875" style="67" customWidth="1"/>
    <col min="6149" max="6149" width="5.33203125" style="67" customWidth="1"/>
    <col min="6150" max="6150" width="7.33203125" style="67" customWidth="1"/>
    <col min="6151" max="6151" width="4.5546875" style="67" customWidth="1"/>
    <col min="6152" max="6153" width="5.6640625" style="67" customWidth="1"/>
    <col min="6154" max="6154" width="6.6640625" style="67" customWidth="1"/>
    <col min="6155" max="6155" width="9" style="67" customWidth="1"/>
    <col min="6156" max="6156" width="8" style="67" customWidth="1"/>
    <col min="6157" max="6157" width="7.33203125" style="67" customWidth="1"/>
    <col min="6158" max="6158" width="8.109375" style="67" customWidth="1"/>
    <col min="6159" max="6159" width="13.33203125" style="67" customWidth="1"/>
    <col min="6160" max="6399" width="9.109375" style="67"/>
    <col min="6400" max="6400" width="36.6640625" style="67" customWidth="1"/>
    <col min="6401" max="6401" width="5.5546875" style="67" customWidth="1"/>
    <col min="6402" max="6402" width="8.5546875" style="67" customWidth="1"/>
    <col min="6403" max="6403" width="7.33203125" style="67" customWidth="1"/>
    <col min="6404" max="6404" width="8.5546875" style="67" customWidth="1"/>
    <col min="6405" max="6405" width="5.33203125" style="67" customWidth="1"/>
    <col min="6406" max="6406" width="7.33203125" style="67" customWidth="1"/>
    <col min="6407" max="6407" width="4.5546875" style="67" customWidth="1"/>
    <col min="6408" max="6409" width="5.6640625" style="67" customWidth="1"/>
    <col min="6410" max="6410" width="6.6640625" style="67" customWidth="1"/>
    <col min="6411" max="6411" width="9" style="67" customWidth="1"/>
    <col min="6412" max="6412" width="8" style="67" customWidth="1"/>
    <col min="6413" max="6413" width="7.33203125" style="67" customWidth="1"/>
    <col min="6414" max="6414" width="8.109375" style="67" customWidth="1"/>
    <col min="6415" max="6415" width="13.33203125" style="67" customWidth="1"/>
    <col min="6416" max="6655" width="9.109375" style="67"/>
    <col min="6656" max="6656" width="36.6640625" style="67" customWidth="1"/>
    <col min="6657" max="6657" width="5.5546875" style="67" customWidth="1"/>
    <col min="6658" max="6658" width="8.5546875" style="67" customWidth="1"/>
    <col min="6659" max="6659" width="7.33203125" style="67" customWidth="1"/>
    <col min="6660" max="6660" width="8.5546875" style="67" customWidth="1"/>
    <col min="6661" max="6661" width="5.33203125" style="67" customWidth="1"/>
    <col min="6662" max="6662" width="7.33203125" style="67" customWidth="1"/>
    <col min="6663" max="6663" width="4.5546875" style="67" customWidth="1"/>
    <col min="6664" max="6665" width="5.6640625" style="67" customWidth="1"/>
    <col min="6666" max="6666" width="6.6640625" style="67" customWidth="1"/>
    <col min="6667" max="6667" width="9" style="67" customWidth="1"/>
    <col min="6668" max="6668" width="8" style="67" customWidth="1"/>
    <col min="6669" max="6669" width="7.33203125" style="67" customWidth="1"/>
    <col min="6670" max="6670" width="8.109375" style="67" customWidth="1"/>
    <col min="6671" max="6671" width="13.33203125" style="67" customWidth="1"/>
    <col min="6672" max="6911" width="9.109375" style="67"/>
    <col min="6912" max="6912" width="36.6640625" style="67" customWidth="1"/>
    <col min="6913" max="6913" width="5.5546875" style="67" customWidth="1"/>
    <col min="6914" max="6914" width="8.5546875" style="67" customWidth="1"/>
    <col min="6915" max="6915" width="7.33203125" style="67" customWidth="1"/>
    <col min="6916" max="6916" width="8.5546875" style="67" customWidth="1"/>
    <col min="6917" max="6917" width="5.33203125" style="67" customWidth="1"/>
    <col min="6918" max="6918" width="7.33203125" style="67" customWidth="1"/>
    <col min="6919" max="6919" width="4.5546875" style="67" customWidth="1"/>
    <col min="6920" max="6921" width="5.6640625" style="67" customWidth="1"/>
    <col min="6922" max="6922" width="6.6640625" style="67" customWidth="1"/>
    <col min="6923" max="6923" width="9" style="67" customWidth="1"/>
    <col min="6924" max="6924" width="8" style="67" customWidth="1"/>
    <col min="6925" max="6925" width="7.33203125" style="67" customWidth="1"/>
    <col min="6926" max="6926" width="8.109375" style="67" customWidth="1"/>
    <col min="6927" max="6927" width="13.33203125" style="67" customWidth="1"/>
    <col min="6928" max="7167" width="9.109375" style="67"/>
    <col min="7168" max="7168" width="36.6640625" style="67" customWidth="1"/>
    <col min="7169" max="7169" width="5.5546875" style="67" customWidth="1"/>
    <col min="7170" max="7170" width="8.5546875" style="67" customWidth="1"/>
    <col min="7171" max="7171" width="7.33203125" style="67" customWidth="1"/>
    <col min="7172" max="7172" width="8.5546875" style="67" customWidth="1"/>
    <col min="7173" max="7173" width="5.33203125" style="67" customWidth="1"/>
    <col min="7174" max="7174" width="7.33203125" style="67" customWidth="1"/>
    <col min="7175" max="7175" width="4.5546875" style="67" customWidth="1"/>
    <col min="7176" max="7177" width="5.6640625" style="67" customWidth="1"/>
    <col min="7178" max="7178" width="6.6640625" style="67" customWidth="1"/>
    <col min="7179" max="7179" width="9" style="67" customWidth="1"/>
    <col min="7180" max="7180" width="8" style="67" customWidth="1"/>
    <col min="7181" max="7181" width="7.33203125" style="67" customWidth="1"/>
    <col min="7182" max="7182" width="8.109375" style="67" customWidth="1"/>
    <col min="7183" max="7183" width="13.33203125" style="67" customWidth="1"/>
    <col min="7184" max="7423" width="9.109375" style="67"/>
    <col min="7424" max="7424" width="36.6640625" style="67" customWidth="1"/>
    <col min="7425" max="7425" width="5.5546875" style="67" customWidth="1"/>
    <col min="7426" max="7426" width="8.5546875" style="67" customWidth="1"/>
    <col min="7427" max="7427" width="7.33203125" style="67" customWidth="1"/>
    <col min="7428" max="7428" width="8.5546875" style="67" customWidth="1"/>
    <col min="7429" max="7429" width="5.33203125" style="67" customWidth="1"/>
    <col min="7430" max="7430" width="7.33203125" style="67" customWidth="1"/>
    <col min="7431" max="7431" width="4.5546875" style="67" customWidth="1"/>
    <col min="7432" max="7433" width="5.6640625" style="67" customWidth="1"/>
    <col min="7434" max="7434" width="6.6640625" style="67" customWidth="1"/>
    <col min="7435" max="7435" width="9" style="67" customWidth="1"/>
    <col min="7436" max="7436" width="8" style="67" customWidth="1"/>
    <col min="7437" max="7437" width="7.33203125" style="67" customWidth="1"/>
    <col min="7438" max="7438" width="8.109375" style="67" customWidth="1"/>
    <col min="7439" max="7439" width="13.33203125" style="67" customWidth="1"/>
    <col min="7440" max="7679" width="9.109375" style="67"/>
    <col min="7680" max="7680" width="36.6640625" style="67" customWidth="1"/>
    <col min="7681" max="7681" width="5.5546875" style="67" customWidth="1"/>
    <col min="7682" max="7682" width="8.5546875" style="67" customWidth="1"/>
    <col min="7683" max="7683" width="7.33203125" style="67" customWidth="1"/>
    <col min="7684" max="7684" width="8.5546875" style="67" customWidth="1"/>
    <col min="7685" max="7685" width="5.33203125" style="67" customWidth="1"/>
    <col min="7686" max="7686" width="7.33203125" style="67" customWidth="1"/>
    <col min="7687" max="7687" width="4.5546875" style="67" customWidth="1"/>
    <col min="7688" max="7689" width="5.6640625" style="67" customWidth="1"/>
    <col min="7690" max="7690" width="6.6640625" style="67" customWidth="1"/>
    <col min="7691" max="7691" width="9" style="67" customWidth="1"/>
    <col min="7692" max="7692" width="8" style="67" customWidth="1"/>
    <col min="7693" max="7693" width="7.33203125" style="67" customWidth="1"/>
    <col min="7694" max="7694" width="8.109375" style="67" customWidth="1"/>
    <col min="7695" max="7695" width="13.33203125" style="67" customWidth="1"/>
    <col min="7696" max="7935" width="9.109375" style="67"/>
    <col min="7936" max="7936" width="36.6640625" style="67" customWidth="1"/>
    <col min="7937" max="7937" width="5.5546875" style="67" customWidth="1"/>
    <col min="7938" max="7938" width="8.5546875" style="67" customWidth="1"/>
    <col min="7939" max="7939" width="7.33203125" style="67" customWidth="1"/>
    <col min="7940" max="7940" width="8.5546875" style="67" customWidth="1"/>
    <col min="7941" max="7941" width="5.33203125" style="67" customWidth="1"/>
    <col min="7942" max="7942" width="7.33203125" style="67" customWidth="1"/>
    <col min="7943" max="7943" width="4.5546875" style="67" customWidth="1"/>
    <col min="7944" max="7945" width="5.6640625" style="67" customWidth="1"/>
    <col min="7946" max="7946" width="6.6640625" style="67" customWidth="1"/>
    <col min="7947" max="7947" width="9" style="67" customWidth="1"/>
    <col min="7948" max="7948" width="8" style="67" customWidth="1"/>
    <col min="7949" max="7949" width="7.33203125" style="67" customWidth="1"/>
    <col min="7950" max="7950" width="8.109375" style="67" customWidth="1"/>
    <col min="7951" max="7951" width="13.33203125" style="67" customWidth="1"/>
    <col min="7952" max="8191" width="9.109375" style="67"/>
    <col min="8192" max="8192" width="36.6640625" style="67" customWidth="1"/>
    <col min="8193" max="8193" width="5.5546875" style="67" customWidth="1"/>
    <col min="8194" max="8194" width="8.5546875" style="67" customWidth="1"/>
    <col min="8195" max="8195" width="7.33203125" style="67" customWidth="1"/>
    <col min="8196" max="8196" width="8.5546875" style="67" customWidth="1"/>
    <col min="8197" max="8197" width="5.33203125" style="67" customWidth="1"/>
    <col min="8198" max="8198" width="7.33203125" style="67" customWidth="1"/>
    <col min="8199" max="8199" width="4.5546875" style="67" customWidth="1"/>
    <col min="8200" max="8201" width="5.6640625" style="67" customWidth="1"/>
    <col min="8202" max="8202" width="6.6640625" style="67" customWidth="1"/>
    <col min="8203" max="8203" width="9" style="67" customWidth="1"/>
    <col min="8204" max="8204" width="8" style="67" customWidth="1"/>
    <col min="8205" max="8205" width="7.33203125" style="67" customWidth="1"/>
    <col min="8206" max="8206" width="8.109375" style="67" customWidth="1"/>
    <col min="8207" max="8207" width="13.33203125" style="67" customWidth="1"/>
    <col min="8208" max="8447" width="9.109375" style="67"/>
    <col min="8448" max="8448" width="36.6640625" style="67" customWidth="1"/>
    <col min="8449" max="8449" width="5.5546875" style="67" customWidth="1"/>
    <col min="8450" max="8450" width="8.5546875" style="67" customWidth="1"/>
    <col min="8451" max="8451" width="7.33203125" style="67" customWidth="1"/>
    <col min="8452" max="8452" width="8.5546875" style="67" customWidth="1"/>
    <col min="8453" max="8453" width="5.33203125" style="67" customWidth="1"/>
    <col min="8454" max="8454" width="7.33203125" style="67" customWidth="1"/>
    <col min="8455" max="8455" width="4.5546875" style="67" customWidth="1"/>
    <col min="8456" max="8457" width="5.6640625" style="67" customWidth="1"/>
    <col min="8458" max="8458" width="6.6640625" style="67" customWidth="1"/>
    <col min="8459" max="8459" width="9" style="67" customWidth="1"/>
    <col min="8460" max="8460" width="8" style="67" customWidth="1"/>
    <col min="8461" max="8461" width="7.33203125" style="67" customWidth="1"/>
    <col min="8462" max="8462" width="8.109375" style="67" customWidth="1"/>
    <col min="8463" max="8463" width="13.33203125" style="67" customWidth="1"/>
    <col min="8464" max="8703" width="9.109375" style="67"/>
    <col min="8704" max="8704" width="36.6640625" style="67" customWidth="1"/>
    <col min="8705" max="8705" width="5.5546875" style="67" customWidth="1"/>
    <col min="8706" max="8706" width="8.5546875" style="67" customWidth="1"/>
    <col min="8707" max="8707" width="7.33203125" style="67" customWidth="1"/>
    <col min="8708" max="8708" width="8.5546875" style="67" customWidth="1"/>
    <col min="8709" max="8709" width="5.33203125" style="67" customWidth="1"/>
    <col min="8710" max="8710" width="7.33203125" style="67" customWidth="1"/>
    <col min="8711" max="8711" width="4.5546875" style="67" customWidth="1"/>
    <col min="8712" max="8713" width="5.6640625" style="67" customWidth="1"/>
    <col min="8714" max="8714" width="6.6640625" style="67" customWidth="1"/>
    <col min="8715" max="8715" width="9" style="67" customWidth="1"/>
    <col min="8716" max="8716" width="8" style="67" customWidth="1"/>
    <col min="8717" max="8717" width="7.33203125" style="67" customWidth="1"/>
    <col min="8718" max="8718" width="8.109375" style="67" customWidth="1"/>
    <col min="8719" max="8719" width="13.33203125" style="67" customWidth="1"/>
    <col min="8720" max="8959" width="9.109375" style="67"/>
    <col min="8960" max="8960" width="36.6640625" style="67" customWidth="1"/>
    <col min="8961" max="8961" width="5.5546875" style="67" customWidth="1"/>
    <col min="8962" max="8962" width="8.5546875" style="67" customWidth="1"/>
    <col min="8963" max="8963" width="7.33203125" style="67" customWidth="1"/>
    <col min="8964" max="8964" width="8.5546875" style="67" customWidth="1"/>
    <col min="8965" max="8965" width="5.33203125" style="67" customWidth="1"/>
    <col min="8966" max="8966" width="7.33203125" style="67" customWidth="1"/>
    <col min="8967" max="8967" width="4.5546875" style="67" customWidth="1"/>
    <col min="8968" max="8969" width="5.6640625" style="67" customWidth="1"/>
    <col min="8970" max="8970" width="6.6640625" style="67" customWidth="1"/>
    <col min="8971" max="8971" width="9" style="67" customWidth="1"/>
    <col min="8972" max="8972" width="8" style="67" customWidth="1"/>
    <col min="8973" max="8973" width="7.33203125" style="67" customWidth="1"/>
    <col min="8974" max="8974" width="8.109375" style="67" customWidth="1"/>
    <col min="8975" max="8975" width="13.33203125" style="67" customWidth="1"/>
    <col min="8976" max="9215" width="9.109375" style="67"/>
    <col min="9216" max="9216" width="36.6640625" style="67" customWidth="1"/>
    <col min="9217" max="9217" width="5.5546875" style="67" customWidth="1"/>
    <col min="9218" max="9218" width="8.5546875" style="67" customWidth="1"/>
    <col min="9219" max="9219" width="7.33203125" style="67" customWidth="1"/>
    <col min="9220" max="9220" width="8.5546875" style="67" customWidth="1"/>
    <col min="9221" max="9221" width="5.33203125" style="67" customWidth="1"/>
    <col min="9222" max="9222" width="7.33203125" style="67" customWidth="1"/>
    <col min="9223" max="9223" width="4.5546875" style="67" customWidth="1"/>
    <col min="9224" max="9225" width="5.6640625" style="67" customWidth="1"/>
    <col min="9226" max="9226" width="6.6640625" style="67" customWidth="1"/>
    <col min="9227" max="9227" width="9" style="67" customWidth="1"/>
    <col min="9228" max="9228" width="8" style="67" customWidth="1"/>
    <col min="9229" max="9229" width="7.33203125" style="67" customWidth="1"/>
    <col min="9230" max="9230" width="8.109375" style="67" customWidth="1"/>
    <col min="9231" max="9231" width="13.33203125" style="67" customWidth="1"/>
    <col min="9232" max="9471" width="9.109375" style="67"/>
    <col min="9472" max="9472" width="36.6640625" style="67" customWidth="1"/>
    <col min="9473" max="9473" width="5.5546875" style="67" customWidth="1"/>
    <col min="9474" max="9474" width="8.5546875" style="67" customWidth="1"/>
    <col min="9475" max="9475" width="7.33203125" style="67" customWidth="1"/>
    <col min="9476" max="9476" width="8.5546875" style="67" customWidth="1"/>
    <col min="9477" max="9477" width="5.33203125" style="67" customWidth="1"/>
    <col min="9478" max="9478" width="7.33203125" style="67" customWidth="1"/>
    <col min="9479" max="9479" width="4.5546875" style="67" customWidth="1"/>
    <col min="9480" max="9481" width="5.6640625" style="67" customWidth="1"/>
    <col min="9482" max="9482" width="6.6640625" style="67" customWidth="1"/>
    <col min="9483" max="9483" width="9" style="67" customWidth="1"/>
    <col min="9484" max="9484" width="8" style="67" customWidth="1"/>
    <col min="9485" max="9485" width="7.33203125" style="67" customWidth="1"/>
    <col min="9486" max="9486" width="8.109375" style="67" customWidth="1"/>
    <col min="9487" max="9487" width="13.33203125" style="67" customWidth="1"/>
    <col min="9488" max="9727" width="9.109375" style="67"/>
    <col min="9728" max="9728" width="36.6640625" style="67" customWidth="1"/>
    <col min="9729" max="9729" width="5.5546875" style="67" customWidth="1"/>
    <col min="9730" max="9730" width="8.5546875" style="67" customWidth="1"/>
    <col min="9731" max="9731" width="7.33203125" style="67" customWidth="1"/>
    <col min="9732" max="9732" width="8.5546875" style="67" customWidth="1"/>
    <col min="9733" max="9733" width="5.33203125" style="67" customWidth="1"/>
    <col min="9734" max="9734" width="7.33203125" style="67" customWidth="1"/>
    <col min="9735" max="9735" width="4.5546875" style="67" customWidth="1"/>
    <col min="9736" max="9737" width="5.6640625" style="67" customWidth="1"/>
    <col min="9738" max="9738" width="6.6640625" style="67" customWidth="1"/>
    <col min="9739" max="9739" width="9" style="67" customWidth="1"/>
    <col min="9740" max="9740" width="8" style="67" customWidth="1"/>
    <col min="9741" max="9741" width="7.33203125" style="67" customWidth="1"/>
    <col min="9742" max="9742" width="8.109375" style="67" customWidth="1"/>
    <col min="9743" max="9743" width="13.33203125" style="67" customWidth="1"/>
    <col min="9744" max="9983" width="9.109375" style="67"/>
    <col min="9984" max="9984" width="36.6640625" style="67" customWidth="1"/>
    <col min="9985" max="9985" width="5.5546875" style="67" customWidth="1"/>
    <col min="9986" max="9986" width="8.5546875" style="67" customWidth="1"/>
    <col min="9987" max="9987" width="7.33203125" style="67" customWidth="1"/>
    <col min="9988" max="9988" width="8.5546875" style="67" customWidth="1"/>
    <col min="9989" max="9989" width="5.33203125" style="67" customWidth="1"/>
    <col min="9990" max="9990" width="7.33203125" style="67" customWidth="1"/>
    <col min="9991" max="9991" width="4.5546875" style="67" customWidth="1"/>
    <col min="9992" max="9993" width="5.6640625" style="67" customWidth="1"/>
    <col min="9994" max="9994" width="6.6640625" style="67" customWidth="1"/>
    <col min="9995" max="9995" width="9" style="67" customWidth="1"/>
    <col min="9996" max="9996" width="8" style="67" customWidth="1"/>
    <col min="9997" max="9997" width="7.33203125" style="67" customWidth="1"/>
    <col min="9998" max="9998" width="8.109375" style="67" customWidth="1"/>
    <col min="9999" max="9999" width="13.33203125" style="67" customWidth="1"/>
    <col min="10000" max="10239" width="9.109375" style="67"/>
    <col min="10240" max="10240" width="36.6640625" style="67" customWidth="1"/>
    <col min="10241" max="10241" width="5.5546875" style="67" customWidth="1"/>
    <col min="10242" max="10242" width="8.5546875" style="67" customWidth="1"/>
    <col min="10243" max="10243" width="7.33203125" style="67" customWidth="1"/>
    <col min="10244" max="10244" width="8.5546875" style="67" customWidth="1"/>
    <col min="10245" max="10245" width="5.33203125" style="67" customWidth="1"/>
    <col min="10246" max="10246" width="7.33203125" style="67" customWidth="1"/>
    <col min="10247" max="10247" width="4.5546875" style="67" customWidth="1"/>
    <col min="10248" max="10249" width="5.6640625" style="67" customWidth="1"/>
    <col min="10250" max="10250" width="6.6640625" style="67" customWidth="1"/>
    <col min="10251" max="10251" width="9" style="67" customWidth="1"/>
    <col min="10252" max="10252" width="8" style="67" customWidth="1"/>
    <col min="10253" max="10253" width="7.33203125" style="67" customWidth="1"/>
    <col min="10254" max="10254" width="8.109375" style="67" customWidth="1"/>
    <col min="10255" max="10255" width="13.33203125" style="67" customWidth="1"/>
    <col min="10256" max="10495" width="9.109375" style="67"/>
    <col min="10496" max="10496" width="36.6640625" style="67" customWidth="1"/>
    <col min="10497" max="10497" width="5.5546875" style="67" customWidth="1"/>
    <col min="10498" max="10498" width="8.5546875" style="67" customWidth="1"/>
    <col min="10499" max="10499" width="7.33203125" style="67" customWidth="1"/>
    <col min="10500" max="10500" width="8.5546875" style="67" customWidth="1"/>
    <col min="10501" max="10501" width="5.33203125" style="67" customWidth="1"/>
    <col min="10502" max="10502" width="7.33203125" style="67" customWidth="1"/>
    <col min="10503" max="10503" width="4.5546875" style="67" customWidth="1"/>
    <col min="10504" max="10505" width="5.6640625" style="67" customWidth="1"/>
    <col min="10506" max="10506" width="6.6640625" style="67" customWidth="1"/>
    <col min="10507" max="10507" width="9" style="67" customWidth="1"/>
    <col min="10508" max="10508" width="8" style="67" customWidth="1"/>
    <col min="10509" max="10509" width="7.33203125" style="67" customWidth="1"/>
    <col min="10510" max="10510" width="8.109375" style="67" customWidth="1"/>
    <col min="10511" max="10511" width="13.33203125" style="67" customWidth="1"/>
    <col min="10512" max="10751" width="9.109375" style="67"/>
    <col min="10752" max="10752" width="36.6640625" style="67" customWidth="1"/>
    <col min="10753" max="10753" width="5.5546875" style="67" customWidth="1"/>
    <col min="10754" max="10754" width="8.5546875" style="67" customWidth="1"/>
    <col min="10755" max="10755" width="7.33203125" style="67" customWidth="1"/>
    <col min="10756" max="10756" width="8.5546875" style="67" customWidth="1"/>
    <col min="10757" max="10757" width="5.33203125" style="67" customWidth="1"/>
    <col min="10758" max="10758" width="7.33203125" style="67" customWidth="1"/>
    <col min="10759" max="10759" width="4.5546875" style="67" customWidth="1"/>
    <col min="10760" max="10761" width="5.6640625" style="67" customWidth="1"/>
    <col min="10762" max="10762" width="6.6640625" style="67" customWidth="1"/>
    <col min="10763" max="10763" width="9" style="67" customWidth="1"/>
    <col min="10764" max="10764" width="8" style="67" customWidth="1"/>
    <col min="10765" max="10765" width="7.33203125" style="67" customWidth="1"/>
    <col min="10766" max="10766" width="8.109375" style="67" customWidth="1"/>
    <col min="10767" max="10767" width="13.33203125" style="67" customWidth="1"/>
    <col min="10768" max="11007" width="9.109375" style="67"/>
    <col min="11008" max="11008" width="36.6640625" style="67" customWidth="1"/>
    <col min="11009" max="11009" width="5.5546875" style="67" customWidth="1"/>
    <col min="11010" max="11010" width="8.5546875" style="67" customWidth="1"/>
    <col min="11011" max="11011" width="7.33203125" style="67" customWidth="1"/>
    <col min="11012" max="11012" width="8.5546875" style="67" customWidth="1"/>
    <col min="11013" max="11013" width="5.33203125" style="67" customWidth="1"/>
    <col min="11014" max="11014" width="7.33203125" style="67" customWidth="1"/>
    <col min="11015" max="11015" width="4.5546875" style="67" customWidth="1"/>
    <col min="11016" max="11017" width="5.6640625" style="67" customWidth="1"/>
    <col min="11018" max="11018" width="6.6640625" style="67" customWidth="1"/>
    <col min="11019" max="11019" width="9" style="67" customWidth="1"/>
    <col min="11020" max="11020" width="8" style="67" customWidth="1"/>
    <col min="11021" max="11021" width="7.33203125" style="67" customWidth="1"/>
    <col min="11022" max="11022" width="8.109375" style="67" customWidth="1"/>
    <col min="11023" max="11023" width="13.33203125" style="67" customWidth="1"/>
    <col min="11024" max="11263" width="9.109375" style="67"/>
    <col min="11264" max="11264" width="36.6640625" style="67" customWidth="1"/>
    <col min="11265" max="11265" width="5.5546875" style="67" customWidth="1"/>
    <col min="11266" max="11266" width="8.5546875" style="67" customWidth="1"/>
    <col min="11267" max="11267" width="7.33203125" style="67" customWidth="1"/>
    <col min="11268" max="11268" width="8.5546875" style="67" customWidth="1"/>
    <col min="11269" max="11269" width="5.33203125" style="67" customWidth="1"/>
    <col min="11270" max="11270" width="7.33203125" style="67" customWidth="1"/>
    <col min="11271" max="11271" width="4.5546875" style="67" customWidth="1"/>
    <col min="11272" max="11273" width="5.6640625" style="67" customWidth="1"/>
    <col min="11274" max="11274" width="6.6640625" style="67" customWidth="1"/>
    <col min="11275" max="11275" width="9" style="67" customWidth="1"/>
    <col min="11276" max="11276" width="8" style="67" customWidth="1"/>
    <col min="11277" max="11277" width="7.33203125" style="67" customWidth="1"/>
    <col min="11278" max="11278" width="8.109375" style="67" customWidth="1"/>
    <col min="11279" max="11279" width="13.33203125" style="67" customWidth="1"/>
    <col min="11280" max="11519" width="9.109375" style="67"/>
    <col min="11520" max="11520" width="36.6640625" style="67" customWidth="1"/>
    <col min="11521" max="11521" width="5.5546875" style="67" customWidth="1"/>
    <col min="11522" max="11522" width="8.5546875" style="67" customWidth="1"/>
    <col min="11523" max="11523" width="7.33203125" style="67" customWidth="1"/>
    <col min="11524" max="11524" width="8.5546875" style="67" customWidth="1"/>
    <col min="11525" max="11525" width="5.33203125" style="67" customWidth="1"/>
    <col min="11526" max="11526" width="7.33203125" style="67" customWidth="1"/>
    <col min="11527" max="11527" width="4.5546875" style="67" customWidth="1"/>
    <col min="11528" max="11529" width="5.6640625" style="67" customWidth="1"/>
    <col min="11530" max="11530" width="6.6640625" style="67" customWidth="1"/>
    <col min="11531" max="11531" width="9" style="67" customWidth="1"/>
    <col min="11532" max="11532" width="8" style="67" customWidth="1"/>
    <col min="11533" max="11533" width="7.33203125" style="67" customWidth="1"/>
    <col min="11534" max="11534" width="8.109375" style="67" customWidth="1"/>
    <col min="11535" max="11535" width="13.33203125" style="67" customWidth="1"/>
    <col min="11536" max="11775" width="9.109375" style="67"/>
    <col min="11776" max="11776" width="36.6640625" style="67" customWidth="1"/>
    <col min="11777" max="11777" width="5.5546875" style="67" customWidth="1"/>
    <col min="11778" max="11778" width="8.5546875" style="67" customWidth="1"/>
    <col min="11779" max="11779" width="7.33203125" style="67" customWidth="1"/>
    <col min="11780" max="11780" width="8.5546875" style="67" customWidth="1"/>
    <col min="11781" max="11781" width="5.33203125" style="67" customWidth="1"/>
    <col min="11782" max="11782" width="7.33203125" style="67" customWidth="1"/>
    <col min="11783" max="11783" width="4.5546875" style="67" customWidth="1"/>
    <col min="11784" max="11785" width="5.6640625" style="67" customWidth="1"/>
    <col min="11786" max="11786" width="6.6640625" style="67" customWidth="1"/>
    <col min="11787" max="11787" width="9" style="67" customWidth="1"/>
    <col min="11788" max="11788" width="8" style="67" customWidth="1"/>
    <col min="11789" max="11789" width="7.33203125" style="67" customWidth="1"/>
    <col min="11790" max="11790" width="8.109375" style="67" customWidth="1"/>
    <col min="11791" max="11791" width="13.33203125" style="67" customWidth="1"/>
    <col min="11792" max="12031" width="9.109375" style="67"/>
    <col min="12032" max="12032" width="36.6640625" style="67" customWidth="1"/>
    <col min="12033" max="12033" width="5.5546875" style="67" customWidth="1"/>
    <col min="12034" max="12034" width="8.5546875" style="67" customWidth="1"/>
    <col min="12035" max="12035" width="7.33203125" style="67" customWidth="1"/>
    <col min="12036" max="12036" width="8.5546875" style="67" customWidth="1"/>
    <col min="12037" max="12037" width="5.33203125" style="67" customWidth="1"/>
    <col min="12038" max="12038" width="7.33203125" style="67" customWidth="1"/>
    <col min="12039" max="12039" width="4.5546875" style="67" customWidth="1"/>
    <col min="12040" max="12041" width="5.6640625" style="67" customWidth="1"/>
    <col min="12042" max="12042" width="6.6640625" style="67" customWidth="1"/>
    <col min="12043" max="12043" width="9" style="67" customWidth="1"/>
    <col min="12044" max="12044" width="8" style="67" customWidth="1"/>
    <col min="12045" max="12045" width="7.33203125" style="67" customWidth="1"/>
    <col min="12046" max="12046" width="8.109375" style="67" customWidth="1"/>
    <col min="12047" max="12047" width="13.33203125" style="67" customWidth="1"/>
    <col min="12048" max="12287" width="9.109375" style="67"/>
    <col min="12288" max="12288" width="36.6640625" style="67" customWidth="1"/>
    <col min="12289" max="12289" width="5.5546875" style="67" customWidth="1"/>
    <col min="12290" max="12290" width="8.5546875" style="67" customWidth="1"/>
    <col min="12291" max="12291" width="7.33203125" style="67" customWidth="1"/>
    <col min="12292" max="12292" width="8.5546875" style="67" customWidth="1"/>
    <col min="12293" max="12293" width="5.33203125" style="67" customWidth="1"/>
    <col min="12294" max="12294" width="7.33203125" style="67" customWidth="1"/>
    <col min="12295" max="12295" width="4.5546875" style="67" customWidth="1"/>
    <col min="12296" max="12297" width="5.6640625" style="67" customWidth="1"/>
    <col min="12298" max="12298" width="6.6640625" style="67" customWidth="1"/>
    <col min="12299" max="12299" width="9" style="67" customWidth="1"/>
    <col min="12300" max="12300" width="8" style="67" customWidth="1"/>
    <col min="12301" max="12301" width="7.33203125" style="67" customWidth="1"/>
    <col min="12302" max="12302" width="8.109375" style="67" customWidth="1"/>
    <col min="12303" max="12303" width="13.33203125" style="67" customWidth="1"/>
    <col min="12304" max="12543" width="9.109375" style="67"/>
    <col min="12544" max="12544" width="36.6640625" style="67" customWidth="1"/>
    <col min="12545" max="12545" width="5.5546875" style="67" customWidth="1"/>
    <col min="12546" max="12546" width="8.5546875" style="67" customWidth="1"/>
    <col min="12547" max="12547" width="7.33203125" style="67" customWidth="1"/>
    <col min="12548" max="12548" width="8.5546875" style="67" customWidth="1"/>
    <col min="12549" max="12549" width="5.33203125" style="67" customWidth="1"/>
    <col min="12550" max="12550" width="7.33203125" style="67" customWidth="1"/>
    <col min="12551" max="12551" width="4.5546875" style="67" customWidth="1"/>
    <col min="12552" max="12553" width="5.6640625" style="67" customWidth="1"/>
    <col min="12554" max="12554" width="6.6640625" style="67" customWidth="1"/>
    <col min="12555" max="12555" width="9" style="67" customWidth="1"/>
    <col min="12556" max="12556" width="8" style="67" customWidth="1"/>
    <col min="12557" max="12557" width="7.33203125" style="67" customWidth="1"/>
    <col min="12558" max="12558" width="8.109375" style="67" customWidth="1"/>
    <col min="12559" max="12559" width="13.33203125" style="67" customWidth="1"/>
    <col min="12560" max="12799" width="9.109375" style="67"/>
    <col min="12800" max="12800" width="36.6640625" style="67" customWidth="1"/>
    <col min="12801" max="12801" width="5.5546875" style="67" customWidth="1"/>
    <col min="12802" max="12802" width="8.5546875" style="67" customWidth="1"/>
    <col min="12803" max="12803" width="7.33203125" style="67" customWidth="1"/>
    <col min="12804" max="12804" width="8.5546875" style="67" customWidth="1"/>
    <col min="12805" max="12805" width="5.33203125" style="67" customWidth="1"/>
    <col min="12806" max="12806" width="7.33203125" style="67" customWidth="1"/>
    <col min="12807" max="12807" width="4.5546875" style="67" customWidth="1"/>
    <col min="12808" max="12809" width="5.6640625" style="67" customWidth="1"/>
    <col min="12810" max="12810" width="6.6640625" style="67" customWidth="1"/>
    <col min="12811" max="12811" width="9" style="67" customWidth="1"/>
    <col min="12812" max="12812" width="8" style="67" customWidth="1"/>
    <col min="12813" max="12813" width="7.33203125" style="67" customWidth="1"/>
    <col min="12814" max="12814" width="8.109375" style="67" customWidth="1"/>
    <col min="12815" max="12815" width="13.33203125" style="67" customWidth="1"/>
    <col min="12816" max="13055" width="9.109375" style="67"/>
    <col min="13056" max="13056" width="36.6640625" style="67" customWidth="1"/>
    <col min="13057" max="13057" width="5.5546875" style="67" customWidth="1"/>
    <col min="13058" max="13058" width="8.5546875" style="67" customWidth="1"/>
    <col min="13059" max="13059" width="7.33203125" style="67" customWidth="1"/>
    <col min="13060" max="13060" width="8.5546875" style="67" customWidth="1"/>
    <col min="13061" max="13061" width="5.33203125" style="67" customWidth="1"/>
    <col min="13062" max="13062" width="7.33203125" style="67" customWidth="1"/>
    <col min="13063" max="13063" width="4.5546875" style="67" customWidth="1"/>
    <col min="13064" max="13065" width="5.6640625" style="67" customWidth="1"/>
    <col min="13066" max="13066" width="6.6640625" style="67" customWidth="1"/>
    <col min="13067" max="13067" width="9" style="67" customWidth="1"/>
    <col min="13068" max="13068" width="8" style="67" customWidth="1"/>
    <col min="13069" max="13069" width="7.33203125" style="67" customWidth="1"/>
    <col min="13070" max="13070" width="8.109375" style="67" customWidth="1"/>
    <col min="13071" max="13071" width="13.33203125" style="67" customWidth="1"/>
    <col min="13072" max="13311" width="9.109375" style="67"/>
    <col min="13312" max="13312" width="36.6640625" style="67" customWidth="1"/>
    <col min="13313" max="13313" width="5.5546875" style="67" customWidth="1"/>
    <col min="13314" max="13314" width="8.5546875" style="67" customWidth="1"/>
    <col min="13315" max="13315" width="7.33203125" style="67" customWidth="1"/>
    <col min="13316" max="13316" width="8.5546875" style="67" customWidth="1"/>
    <col min="13317" max="13317" width="5.33203125" style="67" customWidth="1"/>
    <col min="13318" max="13318" width="7.33203125" style="67" customWidth="1"/>
    <col min="13319" max="13319" width="4.5546875" style="67" customWidth="1"/>
    <col min="13320" max="13321" width="5.6640625" style="67" customWidth="1"/>
    <col min="13322" max="13322" width="6.6640625" style="67" customWidth="1"/>
    <col min="13323" max="13323" width="9" style="67" customWidth="1"/>
    <col min="13324" max="13324" width="8" style="67" customWidth="1"/>
    <col min="13325" max="13325" width="7.33203125" style="67" customWidth="1"/>
    <col min="13326" max="13326" width="8.109375" style="67" customWidth="1"/>
    <col min="13327" max="13327" width="13.33203125" style="67" customWidth="1"/>
    <col min="13328" max="13567" width="9.109375" style="67"/>
    <col min="13568" max="13568" width="36.6640625" style="67" customWidth="1"/>
    <col min="13569" max="13569" width="5.5546875" style="67" customWidth="1"/>
    <col min="13570" max="13570" width="8.5546875" style="67" customWidth="1"/>
    <col min="13571" max="13571" width="7.33203125" style="67" customWidth="1"/>
    <col min="13572" max="13572" width="8.5546875" style="67" customWidth="1"/>
    <col min="13573" max="13573" width="5.33203125" style="67" customWidth="1"/>
    <col min="13574" max="13574" width="7.33203125" style="67" customWidth="1"/>
    <col min="13575" max="13575" width="4.5546875" style="67" customWidth="1"/>
    <col min="13576" max="13577" width="5.6640625" style="67" customWidth="1"/>
    <col min="13578" max="13578" width="6.6640625" style="67" customWidth="1"/>
    <col min="13579" max="13579" width="9" style="67" customWidth="1"/>
    <col min="13580" max="13580" width="8" style="67" customWidth="1"/>
    <col min="13581" max="13581" width="7.33203125" style="67" customWidth="1"/>
    <col min="13582" max="13582" width="8.109375" style="67" customWidth="1"/>
    <col min="13583" max="13583" width="13.33203125" style="67" customWidth="1"/>
    <col min="13584" max="13823" width="9.109375" style="67"/>
    <col min="13824" max="13824" width="36.6640625" style="67" customWidth="1"/>
    <col min="13825" max="13825" width="5.5546875" style="67" customWidth="1"/>
    <col min="13826" max="13826" width="8.5546875" style="67" customWidth="1"/>
    <col min="13827" max="13827" width="7.33203125" style="67" customWidth="1"/>
    <col min="13828" max="13828" width="8.5546875" style="67" customWidth="1"/>
    <col min="13829" max="13829" width="5.33203125" style="67" customWidth="1"/>
    <col min="13830" max="13830" width="7.33203125" style="67" customWidth="1"/>
    <col min="13831" max="13831" width="4.5546875" style="67" customWidth="1"/>
    <col min="13832" max="13833" width="5.6640625" style="67" customWidth="1"/>
    <col min="13834" max="13834" width="6.6640625" style="67" customWidth="1"/>
    <col min="13835" max="13835" width="9" style="67" customWidth="1"/>
    <col min="13836" max="13836" width="8" style="67" customWidth="1"/>
    <col min="13837" max="13837" width="7.33203125" style="67" customWidth="1"/>
    <col min="13838" max="13838" width="8.109375" style="67" customWidth="1"/>
    <col min="13839" max="13839" width="13.33203125" style="67" customWidth="1"/>
    <col min="13840" max="14079" width="9.109375" style="67"/>
    <col min="14080" max="14080" width="36.6640625" style="67" customWidth="1"/>
    <col min="14081" max="14081" width="5.5546875" style="67" customWidth="1"/>
    <col min="14082" max="14082" width="8.5546875" style="67" customWidth="1"/>
    <col min="14083" max="14083" width="7.33203125" style="67" customWidth="1"/>
    <col min="14084" max="14084" width="8.5546875" style="67" customWidth="1"/>
    <col min="14085" max="14085" width="5.33203125" style="67" customWidth="1"/>
    <col min="14086" max="14086" width="7.33203125" style="67" customWidth="1"/>
    <col min="14087" max="14087" width="4.5546875" style="67" customWidth="1"/>
    <col min="14088" max="14089" width="5.6640625" style="67" customWidth="1"/>
    <col min="14090" max="14090" width="6.6640625" style="67" customWidth="1"/>
    <col min="14091" max="14091" width="9" style="67" customWidth="1"/>
    <col min="14092" max="14092" width="8" style="67" customWidth="1"/>
    <col min="14093" max="14093" width="7.33203125" style="67" customWidth="1"/>
    <col min="14094" max="14094" width="8.109375" style="67" customWidth="1"/>
    <col min="14095" max="14095" width="13.33203125" style="67" customWidth="1"/>
    <col min="14096" max="14335" width="9.109375" style="67"/>
    <col min="14336" max="14336" width="36.6640625" style="67" customWidth="1"/>
    <col min="14337" max="14337" width="5.5546875" style="67" customWidth="1"/>
    <col min="14338" max="14338" width="8.5546875" style="67" customWidth="1"/>
    <col min="14339" max="14339" width="7.33203125" style="67" customWidth="1"/>
    <col min="14340" max="14340" width="8.5546875" style="67" customWidth="1"/>
    <col min="14341" max="14341" width="5.33203125" style="67" customWidth="1"/>
    <col min="14342" max="14342" width="7.33203125" style="67" customWidth="1"/>
    <col min="14343" max="14343" width="4.5546875" style="67" customWidth="1"/>
    <col min="14344" max="14345" width="5.6640625" style="67" customWidth="1"/>
    <col min="14346" max="14346" width="6.6640625" style="67" customWidth="1"/>
    <col min="14347" max="14347" width="9" style="67" customWidth="1"/>
    <col min="14348" max="14348" width="8" style="67" customWidth="1"/>
    <col min="14349" max="14349" width="7.33203125" style="67" customWidth="1"/>
    <col min="14350" max="14350" width="8.109375" style="67" customWidth="1"/>
    <col min="14351" max="14351" width="13.33203125" style="67" customWidth="1"/>
    <col min="14352" max="14591" width="9.109375" style="67"/>
    <col min="14592" max="14592" width="36.6640625" style="67" customWidth="1"/>
    <col min="14593" max="14593" width="5.5546875" style="67" customWidth="1"/>
    <col min="14594" max="14594" width="8.5546875" style="67" customWidth="1"/>
    <col min="14595" max="14595" width="7.33203125" style="67" customWidth="1"/>
    <col min="14596" max="14596" width="8.5546875" style="67" customWidth="1"/>
    <col min="14597" max="14597" width="5.33203125" style="67" customWidth="1"/>
    <col min="14598" max="14598" width="7.33203125" style="67" customWidth="1"/>
    <col min="14599" max="14599" width="4.5546875" style="67" customWidth="1"/>
    <col min="14600" max="14601" width="5.6640625" style="67" customWidth="1"/>
    <col min="14602" max="14602" width="6.6640625" style="67" customWidth="1"/>
    <col min="14603" max="14603" width="9" style="67" customWidth="1"/>
    <col min="14604" max="14604" width="8" style="67" customWidth="1"/>
    <col min="14605" max="14605" width="7.33203125" style="67" customWidth="1"/>
    <col min="14606" max="14606" width="8.109375" style="67" customWidth="1"/>
    <col min="14607" max="14607" width="13.33203125" style="67" customWidth="1"/>
    <col min="14608" max="14847" width="9.109375" style="67"/>
    <col min="14848" max="14848" width="36.6640625" style="67" customWidth="1"/>
    <col min="14849" max="14849" width="5.5546875" style="67" customWidth="1"/>
    <col min="14850" max="14850" width="8.5546875" style="67" customWidth="1"/>
    <col min="14851" max="14851" width="7.33203125" style="67" customWidth="1"/>
    <col min="14852" max="14852" width="8.5546875" style="67" customWidth="1"/>
    <col min="14853" max="14853" width="5.33203125" style="67" customWidth="1"/>
    <col min="14854" max="14854" width="7.33203125" style="67" customWidth="1"/>
    <col min="14855" max="14855" width="4.5546875" style="67" customWidth="1"/>
    <col min="14856" max="14857" width="5.6640625" style="67" customWidth="1"/>
    <col min="14858" max="14858" width="6.6640625" style="67" customWidth="1"/>
    <col min="14859" max="14859" width="9" style="67" customWidth="1"/>
    <col min="14860" max="14860" width="8" style="67" customWidth="1"/>
    <col min="14861" max="14861" width="7.33203125" style="67" customWidth="1"/>
    <col min="14862" max="14862" width="8.109375" style="67" customWidth="1"/>
    <col min="14863" max="14863" width="13.33203125" style="67" customWidth="1"/>
    <col min="14864" max="15103" width="9.109375" style="67"/>
    <col min="15104" max="15104" width="36.6640625" style="67" customWidth="1"/>
    <col min="15105" max="15105" width="5.5546875" style="67" customWidth="1"/>
    <col min="15106" max="15106" width="8.5546875" style="67" customWidth="1"/>
    <col min="15107" max="15107" width="7.33203125" style="67" customWidth="1"/>
    <col min="15108" max="15108" width="8.5546875" style="67" customWidth="1"/>
    <col min="15109" max="15109" width="5.33203125" style="67" customWidth="1"/>
    <col min="15110" max="15110" width="7.33203125" style="67" customWidth="1"/>
    <col min="15111" max="15111" width="4.5546875" style="67" customWidth="1"/>
    <col min="15112" max="15113" width="5.6640625" style="67" customWidth="1"/>
    <col min="15114" max="15114" width="6.6640625" style="67" customWidth="1"/>
    <col min="15115" max="15115" width="9" style="67" customWidth="1"/>
    <col min="15116" max="15116" width="8" style="67" customWidth="1"/>
    <col min="15117" max="15117" width="7.33203125" style="67" customWidth="1"/>
    <col min="15118" max="15118" width="8.109375" style="67" customWidth="1"/>
    <col min="15119" max="15119" width="13.33203125" style="67" customWidth="1"/>
    <col min="15120" max="15359" width="9.109375" style="67"/>
    <col min="15360" max="15360" width="36.6640625" style="67" customWidth="1"/>
    <col min="15361" max="15361" width="5.5546875" style="67" customWidth="1"/>
    <col min="15362" max="15362" width="8.5546875" style="67" customWidth="1"/>
    <col min="15363" max="15363" width="7.33203125" style="67" customWidth="1"/>
    <col min="15364" max="15364" width="8.5546875" style="67" customWidth="1"/>
    <col min="15365" max="15365" width="5.33203125" style="67" customWidth="1"/>
    <col min="15366" max="15366" width="7.33203125" style="67" customWidth="1"/>
    <col min="15367" max="15367" width="4.5546875" style="67" customWidth="1"/>
    <col min="15368" max="15369" width="5.6640625" style="67" customWidth="1"/>
    <col min="15370" max="15370" width="6.6640625" style="67" customWidth="1"/>
    <col min="15371" max="15371" width="9" style="67" customWidth="1"/>
    <col min="15372" max="15372" width="8" style="67" customWidth="1"/>
    <col min="15373" max="15373" width="7.33203125" style="67" customWidth="1"/>
    <col min="15374" max="15374" width="8.109375" style="67" customWidth="1"/>
    <col min="15375" max="15375" width="13.33203125" style="67" customWidth="1"/>
    <col min="15376" max="15615" width="9.109375" style="67"/>
    <col min="15616" max="15616" width="36.6640625" style="67" customWidth="1"/>
    <col min="15617" max="15617" width="5.5546875" style="67" customWidth="1"/>
    <col min="15618" max="15618" width="8.5546875" style="67" customWidth="1"/>
    <col min="15619" max="15619" width="7.33203125" style="67" customWidth="1"/>
    <col min="15620" max="15620" width="8.5546875" style="67" customWidth="1"/>
    <col min="15621" max="15621" width="5.33203125" style="67" customWidth="1"/>
    <col min="15622" max="15622" width="7.33203125" style="67" customWidth="1"/>
    <col min="15623" max="15623" width="4.5546875" style="67" customWidth="1"/>
    <col min="15624" max="15625" width="5.6640625" style="67" customWidth="1"/>
    <col min="15626" max="15626" width="6.6640625" style="67" customWidth="1"/>
    <col min="15627" max="15627" width="9" style="67" customWidth="1"/>
    <col min="15628" max="15628" width="8" style="67" customWidth="1"/>
    <col min="15629" max="15629" width="7.33203125" style="67" customWidth="1"/>
    <col min="15630" max="15630" width="8.109375" style="67" customWidth="1"/>
    <col min="15631" max="15631" width="13.33203125" style="67" customWidth="1"/>
    <col min="15632" max="15871" width="9.109375" style="67"/>
    <col min="15872" max="15872" width="36.6640625" style="67" customWidth="1"/>
    <col min="15873" max="15873" width="5.5546875" style="67" customWidth="1"/>
    <col min="15874" max="15874" width="8.5546875" style="67" customWidth="1"/>
    <col min="15875" max="15875" width="7.33203125" style="67" customWidth="1"/>
    <col min="15876" max="15876" width="8.5546875" style="67" customWidth="1"/>
    <col min="15877" max="15877" width="5.33203125" style="67" customWidth="1"/>
    <col min="15878" max="15878" width="7.33203125" style="67" customWidth="1"/>
    <col min="15879" max="15879" width="4.5546875" style="67" customWidth="1"/>
    <col min="15880" max="15881" width="5.6640625" style="67" customWidth="1"/>
    <col min="15882" max="15882" width="6.6640625" style="67" customWidth="1"/>
    <col min="15883" max="15883" width="9" style="67" customWidth="1"/>
    <col min="15884" max="15884" width="8" style="67" customWidth="1"/>
    <col min="15885" max="15885" width="7.33203125" style="67" customWidth="1"/>
    <col min="15886" max="15886" width="8.109375" style="67" customWidth="1"/>
    <col min="15887" max="15887" width="13.33203125" style="67" customWidth="1"/>
    <col min="15888" max="16127" width="9.109375" style="67"/>
    <col min="16128" max="16128" width="36.6640625" style="67" customWidth="1"/>
    <col min="16129" max="16129" width="5.5546875" style="67" customWidth="1"/>
    <col min="16130" max="16130" width="8.5546875" style="67" customWidth="1"/>
    <col min="16131" max="16131" width="7.33203125" style="67" customWidth="1"/>
    <col min="16132" max="16132" width="8.5546875" style="67" customWidth="1"/>
    <col min="16133" max="16133" width="5.33203125" style="67" customWidth="1"/>
    <col min="16134" max="16134" width="7.33203125" style="67" customWidth="1"/>
    <col min="16135" max="16135" width="4.5546875" style="67" customWidth="1"/>
    <col min="16136" max="16137" width="5.6640625" style="67" customWidth="1"/>
    <col min="16138" max="16138" width="6.6640625" style="67" customWidth="1"/>
    <col min="16139" max="16139" width="9" style="67" customWidth="1"/>
    <col min="16140" max="16140" width="8" style="67" customWidth="1"/>
    <col min="16141" max="16141" width="7.33203125" style="67" customWidth="1"/>
    <col min="16142" max="16142" width="8.109375" style="67" customWidth="1"/>
    <col min="16143" max="16143" width="13.33203125" style="67" customWidth="1"/>
    <col min="16144" max="16384" width="9.109375" style="67"/>
  </cols>
  <sheetData>
    <row r="1" spans="1:14">
      <c r="F1" s="91" t="s">
        <v>408</v>
      </c>
    </row>
    <row r="2" spans="1:14" ht="18">
      <c r="A2" s="528" t="s">
        <v>370</v>
      </c>
      <c r="B2" s="528"/>
      <c r="C2" s="528"/>
      <c r="D2" s="528"/>
      <c r="E2" s="528"/>
      <c r="F2" s="528"/>
      <c r="G2" s="236"/>
      <c r="H2" s="236"/>
      <c r="I2" s="236"/>
      <c r="J2" s="236"/>
      <c r="K2" s="236"/>
      <c r="L2" s="236"/>
      <c r="M2" s="236"/>
      <c r="N2" s="91"/>
    </row>
    <row r="3" spans="1:14" ht="18.75" customHeight="1">
      <c r="A3" s="527" t="s">
        <v>705</v>
      </c>
      <c r="B3" s="527"/>
      <c r="C3" s="527"/>
      <c r="D3" s="527"/>
      <c r="E3" s="527"/>
      <c r="F3" s="527"/>
      <c r="G3" s="248"/>
      <c r="H3" s="248"/>
      <c r="I3" s="248"/>
      <c r="J3" s="248"/>
      <c r="K3" s="248"/>
      <c r="L3" s="248"/>
      <c r="M3" s="248"/>
      <c r="N3" s="248"/>
    </row>
    <row r="4" spans="1:14" ht="6" customHeight="1">
      <c r="A4" s="237"/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</row>
    <row r="5" spans="1:14">
      <c r="A5" s="454" t="s">
        <v>145</v>
      </c>
      <c r="B5" s="454"/>
      <c r="C5" s="454"/>
      <c r="D5" s="454"/>
      <c r="E5" s="454"/>
      <c r="F5" s="454"/>
      <c r="L5" s="237"/>
      <c r="M5" s="237"/>
    </row>
    <row r="6" spans="1:14">
      <c r="A6" s="244"/>
      <c r="B6" s="238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</row>
    <row r="7" spans="1:14">
      <c r="B7" s="82"/>
      <c r="C7" s="239"/>
      <c r="D7" s="239"/>
      <c r="E7" s="239"/>
      <c r="F7" s="239"/>
      <c r="G7" s="239"/>
      <c r="H7" s="239"/>
      <c r="I7" s="239"/>
      <c r="J7" s="239"/>
      <c r="K7" s="82"/>
      <c r="L7" s="82"/>
      <c r="M7" s="82"/>
      <c r="N7" s="82"/>
    </row>
    <row r="8" spans="1:14">
      <c r="B8" s="240"/>
    </row>
    <row r="9" spans="1:14" ht="73.5" customHeight="1">
      <c r="A9" s="249" t="s">
        <v>265</v>
      </c>
      <c r="B9" s="69" t="s">
        <v>376</v>
      </c>
      <c r="C9" s="69" t="s">
        <v>372</v>
      </c>
      <c r="D9" s="69" t="s">
        <v>373</v>
      </c>
      <c r="E9" s="69" t="s">
        <v>374</v>
      </c>
      <c r="F9" s="125" t="s">
        <v>375</v>
      </c>
    </row>
    <row r="10" spans="1:14">
      <c r="A10" s="249">
        <v>1</v>
      </c>
      <c r="B10" s="312">
        <v>2</v>
      </c>
      <c r="C10" s="312">
        <v>3</v>
      </c>
      <c r="D10" s="312">
        <v>4</v>
      </c>
      <c r="E10" s="312">
        <v>5</v>
      </c>
      <c r="F10" s="321">
        <v>6</v>
      </c>
    </row>
    <row r="11" spans="1:14" ht="13.8">
      <c r="A11" s="24" t="s">
        <v>82</v>
      </c>
      <c r="B11" s="80"/>
      <c r="C11" s="80"/>
      <c r="D11" s="79"/>
      <c r="E11" s="79"/>
      <c r="F11" s="246"/>
    </row>
    <row r="12" spans="1:14" ht="13.8">
      <c r="A12" s="24" t="s">
        <v>113</v>
      </c>
      <c r="B12" s="80"/>
      <c r="C12" s="80"/>
      <c r="D12" s="80"/>
      <c r="E12" s="80"/>
      <c r="F12" s="80"/>
    </row>
    <row r="13" spans="1:14" ht="13.8">
      <c r="A13" s="24" t="s">
        <v>112</v>
      </c>
      <c r="B13" s="80"/>
      <c r="C13" s="80"/>
      <c r="D13" s="80"/>
      <c r="E13" s="80"/>
      <c r="F13" s="80"/>
    </row>
    <row r="14" spans="1:14">
      <c r="A14" s="250" t="s">
        <v>122</v>
      </c>
      <c r="B14" s="80"/>
      <c r="C14" s="80"/>
      <c r="D14" s="80"/>
      <c r="E14" s="80"/>
      <c r="F14" s="80"/>
    </row>
    <row r="16" spans="1:14" ht="13.8">
      <c r="A16" s="247"/>
      <c r="B16" s="82"/>
      <c r="C16" s="82"/>
      <c r="D16" s="82"/>
    </row>
    <row r="17" spans="1:6" ht="41.25" customHeight="1">
      <c r="A17" s="249" t="s">
        <v>265</v>
      </c>
      <c r="B17" s="69" t="s">
        <v>377</v>
      </c>
      <c r="C17" s="69" t="s">
        <v>378</v>
      </c>
      <c r="D17" s="69" t="s">
        <v>379</v>
      </c>
      <c r="E17" s="125" t="s">
        <v>375</v>
      </c>
      <c r="F17" s="245"/>
    </row>
    <row r="18" spans="1:6">
      <c r="A18" s="249">
        <v>1</v>
      </c>
      <c r="B18" s="312">
        <v>2</v>
      </c>
      <c r="C18" s="312">
        <v>3</v>
      </c>
      <c r="D18" s="312">
        <v>4</v>
      </c>
      <c r="E18" s="321">
        <v>5</v>
      </c>
      <c r="F18" s="245"/>
    </row>
    <row r="19" spans="1:6" ht="13.8">
      <c r="A19" s="24" t="s">
        <v>83</v>
      </c>
      <c r="B19" s="80"/>
      <c r="C19" s="80"/>
      <c r="D19" s="80"/>
      <c r="E19" s="80"/>
    </row>
    <row r="20" spans="1:6" ht="27.6">
      <c r="A20" s="24" t="s">
        <v>380</v>
      </c>
      <c r="B20" s="80"/>
      <c r="C20" s="80"/>
      <c r="D20" s="80"/>
      <c r="E20" s="80"/>
    </row>
    <row r="21" spans="1:6" ht="13.8">
      <c r="A21" s="24" t="s">
        <v>609</v>
      </c>
      <c r="B21" s="80"/>
      <c r="C21" s="80"/>
      <c r="D21" s="80"/>
      <c r="E21" s="80"/>
    </row>
    <row r="22" spans="1:6" ht="13.8">
      <c r="A22" s="24" t="s">
        <v>608</v>
      </c>
      <c r="B22" s="80"/>
      <c r="C22" s="80"/>
      <c r="D22" s="80"/>
      <c r="E22" s="80"/>
    </row>
    <row r="23" spans="1:6" ht="13.8">
      <c r="A23" s="24" t="s">
        <v>608</v>
      </c>
      <c r="B23" s="80"/>
      <c r="C23" s="80"/>
      <c r="D23" s="80"/>
      <c r="E23" s="80"/>
    </row>
    <row r="24" spans="1:6" ht="13.8">
      <c r="A24" s="24" t="s">
        <v>381</v>
      </c>
      <c r="B24" s="80"/>
      <c r="C24" s="80"/>
      <c r="D24" s="80"/>
      <c r="E24" s="80"/>
    </row>
    <row r="25" spans="1:6">
      <c r="A25" s="250" t="s">
        <v>122</v>
      </c>
      <c r="B25" s="80"/>
      <c r="C25" s="80"/>
      <c r="D25" s="80"/>
      <c r="E25" s="80"/>
    </row>
    <row r="28" spans="1:6">
      <c r="A28" s="101" t="s">
        <v>180</v>
      </c>
    </row>
    <row r="29" spans="1:6">
      <c r="A29" s="67" t="s">
        <v>134</v>
      </c>
    </row>
    <row r="30" spans="1:6">
      <c r="A30" s="67" t="s">
        <v>135</v>
      </c>
    </row>
  </sheetData>
  <mergeCells count="3">
    <mergeCell ref="A5:F5"/>
    <mergeCell ref="A3:F3"/>
    <mergeCell ref="A2:F2"/>
  </mergeCells>
  <printOptions horizontalCentered="1"/>
  <pageMargins left="0.70866141732283472" right="0" top="0" bottom="0" header="0.31496062992125984" footer="0.31496062992125984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"/>
  <sheetViews>
    <sheetView workbookViewId="0">
      <selection activeCell="A4" sqref="A4"/>
    </sheetView>
  </sheetViews>
  <sheetFormatPr defaultRowHeight="13.2"/>
  <cols>
    <col min="1" max="1" width="36.6640625" style="67" customWidth="1"/>
    <col min="2" max="2" width="15.88671875" style="67" customWidth="1"/>
    <col min="3" max="3" width="15.5546875" style="67" customWidth="1"/>
    <col min="4" max="4" width="16" style="67" customWidth="1"/>
    <col min="5" max="7" width="15.5546875" style="67" customWidth="1"/>
    <col min="8" max="8" width="12.88671875" style="67" customWidth="1"/>
    <col min="9" max="9" width="4.5546875" style="67" customWidth="1"/>
    <col min="10" max="11" width="5.6640625" style="67" customWidth="1"/>
    <col min="12" max="12" width="6.6640625" style="67" customWidth="1"/>
    <col min="13" max="13" width="9" style="67" customWidth="1"/>
    <col min="14" max="14" width="8" style="67" customWidth="1"/>
    <col min="15" max="15" width="7.33203125" style="67" customWidth="1"/>
    <col min="16" max="16" width="8.109375" style="67" customWidth="1"/>
    <col min="17" max="17" width="13.33203125" style="67" customWidth="1"/>
    <col min="18" max="257" width="9.109375" style="67"/>
    <col min="258" max="258" width="36.6640625" style="67" customWidth="1"/>
    <col min="259" max="259" width="5.5546875" style="67" customWidth="1"/>
    <col min="260" max="260" width="8.5546875" style="67" customWidth="1"/>
    <col min="261" max="261" width="7.33203125" style="67" customWidth="1"/>
    <col min="262" max="262" width="8.5546875" style="67" customWidth="1"/>
    <col min="263" max="263" width="5.33203125" style="67" customWidth="1"/>
    <col min="264" max="264" width="7.33203125" style="67" customWidth="1"/>
    <col min="265" max="265" width="4.5546875" style="67" customWidth="1"/>
    <col min="266" max="267" width="5.6640625" style="67" customWidth="1"/>
    <col min="268" max="268" width="6.6640625" style="67" customWidth="1"/>
    <col min="269" max="269" width="9" style="67" customWidth="1"/>
    <col min="270" max="270" width="8" style="67" customWidth="1"/>
    <col min="271" max="271" width="7.33203125" style="67" customWidth="1"/>
    <col min="272" max="272" width="8.109375" style="67" customWidth="1"/>
    <col min="273" max="273" width="13.33203125" style="67" customWidth="1"/>
    <col min="274" max="513" width="9.109375" style="67"/>
    <col min="514" max="514" width="36.6640625" style="67" customWidth="1"/>
    <col min="515" max="515" width="5.5546875" style="67" customWidth="1"/>
    <col min="516" max="516" width="8.5546875" style="67" customWidth="1"/>
    <col min="517" max="517" width="7.33203125" style="67" customWidth="1"/>
    <col min="518" max="518" width="8.5546875" style="67" customWidth="1"/>
    <col min="519" max="519" width="5.33203125" style="67" customWidth="1"/>
    <col min="520" max="520" width="7.33203125" style="67" customWidth="1"/>
    <col min="521" max="521" width="4.5546875" style="67" customWidth="1"/>
    <col min="522" max="523" width="5.6640625" style="67" customWidth="1"/>
    <col min="524" max="524" width="6.6640625" style="67" customWidth="1"/>
    <col min="525" max="525" width="9" style="67" customWidth="1"/>
    <col min="526" max="526" width="8" style="67" customWidth="1"/>
    <col min="527" max="527" width="7.33203125" style="67" customWidth="1"/>
    <col min="528" max="528" width="8.109375" style="67" customWidth="1"/>
    <col min="529" max="529" width="13.33203125" style="67" customWidth="1"/>
    <col min="530" max="769" width="9.109375" style="67"/>
    <col min="770" max="770" width="36.6640625" style="67" customWidth="1"/>
    <col min="771" max="771" width="5.5546875" style="67" customWidth="1"/>
    <col min="772" max="772" width="8.5546875" style="67" customWidth="1"/>
    <col min="773" max="773" width="7.33203125" style="67" customWidth="1"/>
    <col min="774" max="774" width="8.5546875" style="67" customWidth="1"/>
    <col min="775" max="775" width="5.33203125" style="67" customWidth="1"/>
    <col min="776" max="776" width="7.33203125" style="67" customWidth="1"/>
    <col min="777" max="777" width="4.5546875" style="67" customWidth="1"/>
    <col min="778" max="779" width="5.6640625" style="67" customWidth="1"/>
    <col min="780" max="780" width="6.6640625" style="67" customWidth="1"/>
    <col min="781" max="781" width="9" style="67" customWidth="1"/>
    <col min="782" max="782" width="8" style="67" customWidth="1"/>
    <col min="783" max="783" width="7.33203125" style="67" customWidth="1"/>
    <col min="784" max="784" width="8.109375" style="67" customWidth="1"/>
    <col min="785" max="785" width="13.33203125" style="67" customWidth="1"/>
    <col min="786" max="1025" width="9.109375" style="67"/>
    <col min="1026" max="1026" width="36.6640625" style="67" customWidth="1"/>
    <col min="1027" max="1027" width="5.5546875" style="67" customWidth="1"/>
    <col min="1028" max="1028" width="8.5546875" style="67" customWidth="1"/>
    <col min="1029" max="1029" width="7.33203125" style="67" customWidth="1"/>
    <col min="1030" max="1030" width="8.5546875" style="67" customWidth="1"/>
    <col min="1031" max="1031" width="5.33203125" style="67" customWidth="1"/>
    <col min="1032" max="1032" width="7.33203125" style="67" customWidth="1"/>
    <col min="1033" max="1033" width="4.5546875" style="67" customWidth="1"/>
    <col min="1034" max="1035" width="5.6640625" style="67" customWidth="1"/>
    <col min="1036" max="1036" width="6.6640625" style="67" customWidth="1"/>
    <col min="1037" max="1037" width="9" style="67" customWidth="1"/>
    <col min="1038" max="1038" width="8" style="67" customWidth="1"/>
    <col min="1039" max="1039" width="7.33203125" style="67" customWidth="1"/>
    <col min="1040" max="1040" width="8.109375" style="67" customWidth="1"/>
    <col min="1041" max="1041" width="13.33203125" style="67" customWidth="1"/>
    <col min="1042" max="1281" width="9.109375" style="67"/>
    <col min="1282" max="1282" width="36.6640625" style="67" customWidth="1"/>
    <col min="1283" max="1283" width="5.5546875" style="67" customWidth="1"/>
    <col min="1284" max="1284" width="8.5546875" style="67" customWidth="1"/>
    <col min="1285" max="1285" width="7.33203125" style="67" customWidth="1"/>
    <col min="1286" max="1286" width="8.5546875" style="67" customWidth="1"/>
    <col min="1287" max="1287" width="5.33203125" style="67" customWidth="1"/>
    <col min="1288" max="1288" width="7.33203125" style="67" customWidth="1"/>
    <col min="1289" max="1289" width="4.5546875" style="67" customWidth="1"/>
    <col min="1290" max="1291" width="5.6640625" style="67" customWidth="1"/>
    <col min="1292" max="1292" width="6.6640625" style="67" customWidth="1"/>
    <col min="1293" max="1293" width="9" style="67" customWidth="1"/>
    <col min="1294" max="1294" width="8" style="67" customWidth="1"/>
    <col min="1295" max="1295" width="7.33203125" style="67" customWidth="1"/>
    <col min="1296" max="1296" width="8.109375" style="67" customWidth="1"/>
    <col min="1297" max="1297" width="13.33203125" style="67" customWidth="1"/>
    <col min="1298" max="1537" width="9.109375" style="67"/>
    <col min="1538" max="1538" width="36.6640625" style="67" customWidth="1"/>
    <col min="1539" max="1539" width="5.5546875" style="67" customWidth="1"/>
    <col min="1540" max="1540" width="8.5546875" style="67" customWidth="1"/>
    <col min="1541" max="1541" width="7.33203125" style="67" customWidth="1"/>
    <col min="1542" max="1542" width="8.5546875" style="67" customWidth="1"/>
    <col min="1543" max="1543" width="5.33203125" style="67" customWidth="1"/>
    <col min="1544" max="1544" width="7.33203125" style="67" customWidth="1"/>
    <col min="1545" max="1545" width="4.5546875" style="67" customWidth="1"/>
    <col min="1546" max="1547" width="5.6640625" style="67" customWidth="1"/>
    <col min="1548" max="1548" width="6.6640625" style="67" customWidth="1"/>
    <col min="1549" max="1549" width="9" style="67" customWidth="1"/>
    <col min="1550" max="1550" width="8" style="67" customWidth="1"/>
    <col min="1551" max="1551" width="7.33203125" style="67" customWidth="1"/>
    <col min="1552" max="1552" width="8.109375" style="67" customWidth="1"/>
    <col min="1553" max="1553" width="13.33203125" style="67" customWidth="1"/>
    <col min="1554" max="1793" width="9.109375" style="67"/>
    <col min="1794" max="1794" width="36.6640625" style="67" customWidth="1"/>
    <col min="1795" max="1795" width="5.5546875" style="67" customWidth="1"/>
    <col min="1796" max="1796" width="8.5546875" style="67" customWidth="1"/>
    <col min="1797" max="1797" width="7.33203125" style="67" customWidth="1"/>
    <col min="1798" max="1798" width="8.5546875" style="67" customWidth="1"/>
    <col min="1799" max="1799" width="5.33203125" style="67" customWidth="1"/>
    <col min="1800" max="1800" width="7.33203125" style="67" customWidth="1"/>
    <col min="1801" max="1801" width="4.5546875" style="67" customWidth="1"/>
    <col min="1802" max="1803" width="5.6640625" style="67" customWidth="1"/>
    <col min="1804" max="1804" width="6.6640625" style="67" customWidth="1"/>
    <col min="1805" max="1805" width="9" style="67" customWidth="1"/>
    <col min="1806" max="1806" width="8" style="67" customWidth="1"/>
    <col min="1807" max="1807" width="7.33203125" style="67" customWidth="1"/>
    <col min="1808" max="1808" width="8.109375" style="67" customWidth="1"/>
    <col min="1809" max="1809" width="13.33203125" style="67" customWidth="1"/>
    <col min="1810" max="2049" width="9.109375" style="67"/>
    <col min="2050" max="2050" width="36.6640625" style="67" customWidth="1"/>
    <col min="2051" max="2051" width="5.5546875" style="67" customWidth="1"/>
    <col min="2052" max="2052" width="8.5546875" style="67" customWidth="1"/>
    <col min="2053" max="2053" width="7.33203125" style="67" customWidth="1"/>
    <col min="2054" max="2054" width="8.5546875" style="67" customWidth="1"/>
    <col min="2055" max="2055" width="5.33203125" style="67" customWidth="1"/>
    <col min="2056" max="2056" width="7.33203125" style="67" customWidth="1"/>
    <col min="2057" max="2057" width="4.5546875" style="67" customWidth="1"/>
    <col min="2058" max="2059" width="5.6640625" style="67" customWidth="1"/>
    <col min="2060" max="2060" width="6.6640625" style="67" customWidth="1"/>
    <col min="2061" max="2061" width="9" style="67" customWidth="1"/>
    <col min="2062" max="2062" width="8" style="67" customWidth="1"/>
    <col min="2063" max="2063" width="7.33203125" style="67" customWidth="1"/>
    <col min="2064" max="2064" width="8.109375" style="67" customWidth="1"/>
    <col min="2065" max="2065" width="13.33203125" style="67" customWidth="1"/>
    <col min="2066" max="2305" width="9.109375" style="67"/>
    <col min="2306" max="2306" width="36.6640625" style="67" customWidth="1"/>
    <col min="2307" max="2307" width="5.5546875" style="67" customWidth="1"/>
    <col min="2308" max="2308" width="8.5546875" style="67" customWidth="1"/>
    <col min="2309" max="2309" width="7.33203125" style="67" customWidth="1"/>
    <col min="2310" max="2310" width="8.5546875" style="67" customWidth="1"/>
    <col min="2311" max="2311" width="5.33203125" style="67" customWidth="1"/>
    <col min="2312" max="2312" width="7.33203125" style="67" customWidth="1"/>
    <col min="2313" max="2313" width="4.5546875" style="67" customWidth="1"/>
    <col min="2314" max="2315" width="5.6640625" style="67" customWidth="1"/>
    <col min="2316" max="2316" width="6.6640625" style="67" customWidth="1"/>
    <col min="2317" max="2317" width="9" style="67" customWidth="1"/>
    <col min="2318" max="2318" width="8" style="67" customWidth="1"/>
    <col min="2319" max="2319" width="7.33203125" style="67" customWidth="1"/>
    <col min="2320" max="2320" width="8.109375" style="67" customWidth="1"/>
    <col min="2321" max="2321" width="13.33203125" style="67" customWidth="1"/>
    <col min="2322" max="2561" width="9.109375" style="67"/>
    <col min="2562" max="2562" width="36.6640625" style="67" customWidth="1"/>
    <col min="2563" max="2563" width="5.5546875" style="67" customWidth="1"/>
    <col min="2564" max="2564" width="8.5546875" style="67" customWidth="1"/>
    <col min="2565" max="2565" width="7.33203125" style="67" customWidth="1"/>
    <col min="2566" max="2566" width="8.5546875" style="67" customWidth="1"/>
    <col min="2567" max="2567" width="5.33203125" style="67" customWidth="1"/>
    <col min="2568" max="2568" width="7.33203125" style="67" customWidth="1"/>
    <col min="2569" max="2569" width="4.5546875" style="67" customWidth="1"/>
    <col min="2570" max="2571" width="5.6640625" style="67" customWidth="1"/>
    <col min="2572" max="2572" width="6.6640625" style="67" customWidth="1"/>
    <col min="2573" max="2573" width="9" style="67" customWidth="1"/>
    <col min="2574" max="2574" width="8" style="67" customWidth="1"/>
    <col min="2575" max="2575" width="7.33203125" style="67" customWidth="1"/>
    <col min="2576" max="2576" width="8.109375" style="67" customWidth="1"/>
    <col min="2577" max="2577" width="13.33203125" style="67" customWidth="1"/>
    <col min="2578" max="2817" width="9.109375" style="67"/>
    <col min="2818" max="2818" width="36.6640625" style="67" customWidth="1"/>
    <col min="2819" max="2819" width="5.5546875" style="67" customWidth="1"/>
    <col min="2820" max="2820" width="8.5546875" style="67" customWidth="1"/>
    <col min="2821" max="2821" width="7.33203125" style="67" customWidth="1"/>
    <col min="2822" max="2822" width="8.5546875" style="67" customWidth="1"/>
    <col min="2823" max="2823" width="5.33203125" style="67" customWidth="1"/>
    <col min="2824" max="2824" width="7.33203125" style="67" customWidth="1"/>
    <col min="2825" max="2825" width="4.5546875" style="67" customWidth="1"/>
    <col min="2826" max="2827" width="5.6640625" style="67" customWidth="1"/>
    <col min="2828" max="2828" width="6.6640625" style="67" customWidth="1"/>
    <col min="2829" max="2829" width="9" style="67" customWidth="1"/>
    <col min="2830" max="2830" width="8" style="67" customWidth="1"/>
    <col min="2831" max="2831" width="7.33203125" style="67" customWidth="1"/>
    <col min="2832" max="2832" width="8.109375" style="67" customWidth="1"/>
    <col min="2833" max="2833" width="13.33203125" style="67" customWidth="1"/>
    <col min="2834" max="3073" width="9.109375" style="67"/>
    <col min="3074" max="3074" width="36.6640625" style="67" customWidth="1"/>
    <col min="3075" max="3075" width="5.5546875" style="67" customWidth="1"/>
    <col min="3076" max="3076" width="8.5546875" style="67" customWidth="1"/>
    <col min="3077" max="3077" width="7.33203125" style="67" customWidth="1"/>
    <col min="3078" max="3078" width="8.5546875" style="67" customWidth="1"/>
    <col min="3079" max="3079" width="5.33203125" style="67" customWidth="1"/>
    <col min="3080" max="3080" width="7.33203125" style="67" customWidth="1"/>
    <col min="3081" max="3081" width="4.5546875" style="67" customWidth="1"/>
    <col min="3082" max="3083" width="5.6640625" style="67" customWidth="1"/>
    <col min="3084" max="3084" width="6.6640625" style="67" customWidth="1"/>
    <col min="3085" max="3085" width="9" style="67" customWidth="1"/>
    <col min="3086" max="3086" width="8" style="67" customWidth="1"/>
    <col min="3087" max="3087" width="7.33203125" style="67" customWidth="1"/>
    <col min="3088" max="3088" width="8.109375" style="67" customWidth="1"/>
    <col min="3089" max="3089" width="13.33203125" style="67" customWidth="1"/>
    <col min="3090" max="3329" width="9.109375" style="67"/>
    <col min="3330" max="3330" width="36.6640625" style="67" customWidth="1"/>
    <col min="3331" max="3331" width="5.5546875" style="67" customWidth="1"/>
    <col min="3332" max="3332" width="8.5546875" style="67" customWidth="1"/>
    <col min="3333" max="3333" width="7.33203125" style="67" customWidth="1"/>
    <col min="3334" max="3334" width="8.5546875" style="67" customWidth="1"/>
    <col min="3335" max="3335" width="5.33203125" style="67" customWidth="1"/>
    <col min="3336" max="3336" width="7.33203125" style="67" customWidth="1"/>
    <col min="3337" max="3337" width="4.5546875" style="67" customWidth="1"/>
    <col min="3338" max="3339" width="5.6640625" style="67" customWidth="1"/>
    <col min="3340" max="3340" width="6.6640625" style="67" customWidth="1"/>
    <col min="3341" max="3341" width="9" style="67" customWidth="1"/>
    <col min="3342" max="3342" width="8" style="67" customWidth="1"/>
    <col min="3343" max="3343" width="7.33203125" style="67" customWidth="1"/>
    <col min="3344" max="3344" width="8.109375" style="67" customWidth="1"/>
    <col min="3345" max="3345" width="13.33203125" style="67" customWidth="1"/>
    <col min="3346" max="3585" width="9.109375" style="67"/>
    <col min="3586" max="3586" width="36.6640625" style="67" customWidth="1"/>
    <col min="3587" max="3587" width="5.5546875" style="67" customWidth="1"/>
    <col min="3588" max="3588" width="8.5546875" style="67" customWidth="1"/>
    <col min="3589" max="3589" width="7.33203125" style="67" customWidth="1"/>
    <col min="3590" max="3590" width="8.5546875" style="67" customWidth="1"/>
    <col min="3591" max="3591" width="5.33203125" style="67" customWidth="1"/>
    <col min="3592" max="3592" width="7.33203125" style="67" customWidth="1"/>
    <col min="3593" max="3593" width="4.5546875" style="67" customWidth="1"/>
    <col min="3594" max="3595" width="5.6640625" style="67" customWidth="1"/>
    <col min="3596" max="3596" width="6.6640625" style="67" customWidth="1"/>
    <col min="3597" max="3597" width="9" style="67" customWidth="1"/>
    <col min="3598" max="3598" width="8" style="67" customWidth="1"/>
    <col min="3599" max="3599" width="7.33203125" style="67" customWidth="1"/>
    <col min="3600" max="3600" width="8.109375" style="67" customWidth="1"/>
    <col min="3601" max="3601" width="13.33203125" style="67" customWidth="1"/>
    <col min="3602" max="3841" width="9.109375" style="67"/>
    <col min="3842" max="3842" width="36.6640625" style="67" customWidth="1"/>
    <col min="3843" max="3843" width="5.5546875" style="67" customWidth="1"/>
    <col min="3844" max="3844" width="8.5546875" style="67" customWidth="1"/>
    <col min="3845" max="3845" width="7.33203125" style="67" customWidth="1"/>
    <col min="3846" max="3846" width="8.5546875" style="67" customWidth="1"/>
    <col min="3847" max="3847" width="5.33203125" style="67" customWidth="1"/>
    <col min="3848" max="3848" width="7.33203125" style="67" customWidth="1"/>
    <col min="3849" max="3849" width="4.5546875" style="67" customWidth="1"/>
    <col min="3850" max="3851" width="5.6640625" style="67" customWidth="1"/>
    <col min="3852" max="3852" width="6.6640625" style="67" customWidth="1"/>
    <col min="3853" max="3853" width="9" style="67" customWidth="1"/>
    <col min="3854" max="3854" width="8" style="67" customWidth="1"/>
    <col min="3855" max="3855" width="7.33203125" style="67" customWidth="1"/>
    <col min="3856" max="3856" width="8.109375" style="67" customWidth="1"/>
    <col min="3857" max="3857" width="13.33203125" style="67" customWidth="1"/>
    <col min="3858" max="4097" width="9.109375" style="67"/>
    <col min="4098" max="4098" width="36.6640625" style="67" customWidth="1"/>
    <col min="4099" max="4099" width="5.5546875" style="67" customWidth="1"/>
    <col min="4100" max="4100" width="8.5546875" style="67" customWidth="1"/>
    <col min="4101" max="4101" width="7.33203125" style="67" customWidth="1"/>
    <col min="4102" max="4102" width="8.5546875" style="67" customWidth="1"/>
    <col min="4103" max="4103" width="5.33203125" style="67" customWidth="1"/>
    <col min="4104" max="4104" width="7.33203125" style="67" customWidth="1"/>
    <col min="4105" max="4105" width="4.5546875" style="67" customWidth="1"/>
    <col min="4106" max="4107" width="5.6640625" style="67" customWidth="1"/>
    <col min="4108" max="4108" width="6.6640625" style="67" customWidth="1"/>
    <col min="4109" max="4109" width="9" style="67" customWidth="1"/>
    <col min="4110" max="4110" width="8" style="67" customWidth="1"/>
    <col min="4111" max="4111" width="7.33203125" style="67" customWidth="1"/>
    <col min="4112" max="4112" width="8.109375" style="67" customWidth="1"/>
    <col min="4113" max="4113" width="13.33203125" style="67" customWidth="1"/>
    <col min="4114" max="4353" width="9.109375" style="67"/>
    <col min="4354" max="4354" width="36.6640625" style="67" customWidth="1"/>
    <col min="4355" max="4355" width="5.5546875" style="67" customWidth="1"/>
    <col min="4356" max="4356" width="8.5546875" style="67" customWidth="1"/>
    <col min="4357" max="4357" width="7.33203125" style="67" customWidth="1"/>
    <col min="4358" max="4358" width="8.5546875" style="67" customWidth="1"/>
    <col min="4359" max="4359" width="5.33203125" style="67" customWidth="1"/>
    <col min="4360" max="4360" width="7.33203125" style="67" customWidth="1"/>
    <col min="4361" max="4361" width="4.5546875" style="67" customWidth="1"/>
    <col min="4362" max="4363" width="5.6640625" style="67" customWidth="1"/>
    <col min="4364" max="4364" width="6.6640625" style="67" customWidth="1"/>
    <col min="4365" max="4365" width="9" style="67" customWidth="1"/>
    <col min="4366" max="4366" width="8" style="67" customWidth="1"/>
    <col min="4367" max="4367" width="7.33203125" style="67" customWidth="1"/>
    <col min="4368" max="4368" width="8.109375" style="67" customWidth="1"/>
    <col min="4369" max="4369" width="13.33203125" style="67" customWidth="1"/>
    <col min="4370" max="4609" width="9.109375" style="67"/>
    <col min="4610" max="4610" width="36.6640625" style="67" customWidth="1"/>
    <col min="4611" max="4611" width="5.5546875" style="67" customWidth="1"/>
    <col min="4612" max="4612" width="8.5546875" style="67" customWidth="1"/>
    <col min="4613" max="4613" width="7.33203125" style="67" customWidth="1"/>
    <col min="4614" max="4614" width="8.5546875" style="67" customWidth="1"/>
    <col min="4615" max="4615" width="5.33203125" style="67" customWidth="1"/>
    <col min="4616" max="4616" width="7.33203125" style="67" customWidth="1"/>
    <col min="4617" max="4617" width="4.5546875" style="67" customWidth="1"/>
    <col min="4618" max="4619" width="5.6640625" style="67" customWidth="1"/>
    <col min="4620" max="4620" width="6.6640625" style="67" customWidth="1"/>
    <col min="4621" max="4621" width="9" style="67" customWidth="1"/>
    <col min="4622" max="4622" width="8" style="67" customWidth="1"/>
    <col min="4623" max="4623" width="7.33203125" style="67" customWidth="1"/>
    <col min="4624" max="4624" width="8.109375" style="67" customWidth="1"/>
    <col min="4625" max="4625" width="13.33203125" style="67" customWidth="1"/>
    <col min="4626" max="4865" width="9.109375" style="67"/>
    <col min="4866" max="4866" width="36.6640625" style="67" customWidth="1"/>
    <col min="4867" max="4867" width="5.5546875" style="67" customWidth="1"/>
    <col min="4868" max="4868" width="8.5546875" style="67" customWidth="1"/>
    <col min="4869" max="4869" width="7.33203125" style="67" customWidth="1"/>
    <col min="4870" max="4870" width="8.5546875" style="67" customWidth="1"/>
    <col min="4871" max="4871" width="5.33203125" style="67" customWidth="1"/>
    <col min="4872" max="4872" width="7.33203125" style="67" customWidth="1"/>
    <col min="4873" max="4873" width="4.5546875" style="67" customWidth="1"/>
    <col min="4874" max="4875" width="5.6640625" style="67" customWidth="1"/>
    <col min="4876" max="4876" width="6.6640625" style="67" customWidth="1"/>
    <col min="4877" max="4877" width="9" style="67" customWidth="1"/>
    <col min="4878" max="4878" width="8" style="67" customWidth="1"/>
    <col min="4879" max="4879" width="7.33203125" style="67" customWidth="1"/>
    <col min="4880" max="4880" width="8.109375" style="67" customWidth="1"/>
    <col min="4881" max="4881" width="13.33203125" style="67" customWidth="1"/>
    <col min="4882" max="5121" width="9.109375" style="67"/>
    <col min="5122" max="5122" width="36.6640625" style="67" customWidth="1"/>
    <col min="5123" max="5123" width="5.5546875" style="67" customWidth="1"/>
    <col min="5124" max="5124" width="8.5546875" style="67" customWidth="1"/>
    <col min="5125" max="5125" width="7.33203125" style="67" customWidth="1"/>
    <col min="5126" max="5126" width="8.5546875" style="67" customWidth="1"/>
    <col min="5127" max="5127" width="5.33203125" style="67" customWidth="1"/>
    <col min="5128" max="5128" width="7.33203125" style="67" customWidth="1"/>
    <col min="5129" max="5129" width="4.5546875" style="67" customWidth="1"/>
    <col min="5130" max="5131" width="5.6640625" style="67" customWidth="1"/>
    <col min="5132" max="5132" width="6.6640625" style="67" customWidth="1"/>
    <col min="5133" max="5133" width="9" style="67" customWidth="1"/>
    <col min="5134" max="5134" width="8" style="67" customWidth="1"/>
    <col min="5135" max="5135" width="7.33203125" style="67" customWidth="1"/>
    <col min="5136" max="5136" width="8.109375" style="67" customWidth="1"/>
    <col min="5137" max="5137" width="13.33203125" style="67" customWidth="1"/>
    <col min="5138" max="5377" width="9.109375" style="67"/>
    <col min="5378" max="5378" width="36.6640625" style="67" customWidth="1"/>
    <col min="5379" max="5379" width="5.5546875" style="67" customWidth="1"/>
    <col min="5380" max="5380" width="8.5546875" style="67" customWidth="1"/>
    <col min="5381" max="5381" width="7.33203125" style="67" customWidth="1"/>
    <col min="5382" max="5382" width="8.5546875" style="67" customWidth="1"/>
    <col min="5383" max="5383" width="5.33203125" style="67" customWidth="1"/>
    <col min="5384" max="5384" width="7.33203125" style="67" customWidth="1"/>
    <col min="5385" max="5385" width="4.5546875" style="67" customWidth="1"/>
    <col min="5386" max="5387" width="5.6640625" style="67" customWidth="1"/>
    <col min="5388" max="5388" width="6.6640625" style="67" customWidth="1"/>
    <col min="5389" max="5389" width="9" style="67" customWidth="1"/>
    <col min="5390" max="5390" width="8" style="67" customWidth="1"/>
    <col min="5391" max="5391" width="7.33203125" style="67" customWidth="1"/>
    <col min="5392" max="5392" width="8.109375" style="67" customWidth="1"/>
    <col min="5393" max="5393" width="13.33203125" style="67" customWidth="1"/>
    <col min="5394" max="5633" width="9.109375" style="67"/>
    <col min="5634" max="5634" width="36.6640625" style="67" customWidth="1"/>
    <col min="5635" max="5635" width="5.5546875" style="67" customWidth="1"/>
    <col min="5636" max="5636" width="8.5546875" style="67" customWidth="1"/>
    <col min="5637" max="5637" width="7.33203125" style="67" customWidth="1"/>
    <col min="5638" max="5638" width="8.5546875" style="67" customWidth="1"/>
    <col min="5639" max="5639" width="5.33203125" style="67" customWidth="1"/>
    <col min="5640" max="5640" width="7.33203125" style="67" customWidth="1"/>
    <col min="5641" max="5641" width="4.5546875" style="67" customWidth="1"/>
    <col min="5642" max="5643" width="5.6640625" style="67" customWidth="1"/>
    <col min="5644" max="5644" width="6.6640625" style="67" customWidth="1"/>
    <col min="5645" max="5645" width="9" style="67" customWidth="1"/>
    <col min="5646" max="5646" width="8" style="67" customWidth="1"/>
    <col min="5647" max="5647" width="7.33203125" style="67" customWidth="1"/>
    <col min="5648" max="5648" width="8.109375" style="67" customWidth="1"/>
    <col min="5649" max="5649" width="13.33203125" style="67" customWidth="1"/>
    <col min="5650" max="5889" width="9.109375" style="67"/>
    <col min="5890" max="5890" width="36.6640625" style="67" customWidth="1"/>
    <col min="5891" max="5891" width="5.5546875" style="67" customWidth="1"/>
    <col min="5892" max="5892" width="8.5546875" style="67" customWidth="1"/>
    <col min="5893" max="5893" width="7.33203125" style="67" customWidth="1"/>
    <col min="5894" max="5894" width="8.5546875" style="67" customWidth="1"/>
    <col min="5895" max="5895" width="5.33203125" style="67" customWidth="1"/>
    <col min="5896" max="5896" width="7.33203125" style="67" customWidth="1"/>
    <col min="5897" max="5897" width="4.5546875" style="67" customWidth="1"/>
    <col min="5898" max="5899" width="5.6640625" style="67" customWidth="1"/>
    <col min="5900" max="5900" width="6.6640625" style="67" customWidth="1"/>
    <col min="5901" max="5901" width="9" style="67" customWidth="1"/>
    <col min="5902" max="5902" width="8" style="67" customWidth="1"/>
    <col min="5903" max="5903" width="7.33203125" style="67" customWidth="1"/>
    <col min="5904" max="5904" width="8.109375" style="67" customWidth="1"/>
    <col min="5905" max="5905" width="13.33203125" style="67" customWidth="1"/>
    <col min="5906" max="6145" width="9.109375" style="67"/>
    <col min="6146" max="6146" width="36.6640625" style="67" customWidth="1"/>
    <col min="6147" max="6147" width="5.5546875" style="67" customWidth="1"/>
    <col min="6148" max="6148" width="8.5546875" style="67" customWidth="1"/>
    <col min="6149" max="6149" width="7.33203125" style="67" customWidth="1"/>
    <col min="6150" max="6150" width="8.5546875" style="67" customWidth="1"/>
    <col min="6151" max="6151" width="5.33203125" style="67" customWidth="1"/>
    <col min="6152" max="6152" width="7.33203125" style="67" customWidth="1"/>
    <col min="6153" max="6153" width="4.5546875" style="67" customWidth="1"/>
    <col min="6154" max="6155" width="5.6640625" style="67" customWidth="1"/>
    <col min="6156" max="6156" width="6.6640625" style="67" customWidth="1"/>
    <col min="6157" max="6157" width="9" style="67" customWidth="1"/>
    <col min="6158" max="6158" width="8" style="67" customWidth="1"/>
    <col min="6159" max="6159" width="7.33203125" style="67" customWidth="1"/>
    <col min="6160" max="6160" width="8.109375" style="67" customWidth="1"/>
    <col min="6161" max="6161" width="13.33203125" style="67" customWidth="1"/>
    <col min="6162" max="6401" width="9.109375" style="67"/>
    <col min="6402" max="6402" width="36.6640625" style="67" customWidth="1"/>
    <col min="6403" max="6403" width="5.5546875" style="67" customWidth="1"/>
    <col min="6404" max="6404" width="8.5546875" style="67" customWidth="1"/>
    <col min="6405" max="6405" width="7.33203125" style="67" customWidth="1"/>
    <col min="6406" max="6406" width="8.5546875" style="67" customWidth="1"/>
    <col min="6407" max="6407" width="5.33203125" style="67" customWidth="1"/>
    <col min="6408" max="6408" width="7.33203125" style="67" customWidth="1"/>
    <col min="6409" max="6409" width="4.5546875" style="67" customWidth="1"/>
    <col min="6410" max="6411" width="5.6640625" style="67" customWidth="1"/>
    <col min="6412" max="6412" width="6.6640625" style="67" customWidth="1"/>
    <col min="6413" max="6413" width="9" style="67" customWidth="1"/>
    <col min="6414" max="6414" width="8" style="67" customWidth="1"/>
    <col min="6415" max="6415" width="7.33203125" style="67" customWidth="1"/>
    <col min="6416" max="6416" width="8.109375" style="67" customWidth="1"/>
    <col min="6417" max="6417" width="13.33203125" style="67" customWidth="1"/>
    <col min="6418" max="6657" width="9.109375" style="67"/>
    <col min="6658" max="6658" width="36.6640625" style="67" customWidth="1"/>
    <col min="6659" max="6659" width="5.5546875" style="67" customWidth="1"/>
    <col min="6660" max="6660" width="8.5546875" style="67" customWidth="1"/>
    <col min="6661" max="6661" width="7.33203125" style="67" customWidth="1"/>
    <col min="6662" max="6662" width="8.5546875" style="67" customWidth="1"/>
    <col min="6663" max="6663" width="5.33203125" style="67" customWidth="1"/>
    <col min="6664" max="6664" width="7.33203125" style="67" customWidth="1"/>
    <col min="6665" max="6665" width="4.5546875" style="67" customWidth="1"/>
    <col min="6666" max="6667" width="5.6640625" style="67" customWidth="1"/>
    <col min="6668" max="6668" width="6.6640625" style="67" customWidth="1"/>
    <col min="6669" max="6669" width="9" style="67" customWidth="1"/>
    <col min="6670" max="6670" width="8" style="67" customWidth="1"/>
    <col min="6671" max="6671" width="7.33203125" style="67" customWidth="1"/>
    <col min="6672" max="6672" width="8.109375" style="67" customWidth="1"/>
    <col min="6673" max="6673" width="13.33203125" style="67" customWidth="1"/>
    <col min="6674" max="6913" width="9.109375" style="67"/>
    <col min="6914" max="6914" width="36.6640625" style="67" customWidth="1"/>
    <col min="6915" max="6915" width="5.5546875" style="67" customWidth="1"/>
    <col min="6916" max="6916" width="8.5546875" style="67" customWidth="1"/>
    <col min="6917" max="6917" width="7.33203125" style="67" customWidth="1"/>
    <col min="6918" max="6918" width="8.5546875" style="67" customWidth="1"/>
    <col min="6919" max="6919" width="5.33203125" style="67" customWidth="1"/>
    <col min="6920" max="6920" width="7.33203125" style="67" customWidth="1"/>
    <col min="6921" max="6921" width="4.5546875" style="67" customWidth="1"/>
    <col min="6922" max="6923" width="5.6640625" style="67" customWidth="1"/>
    <col min="6924" max="6924" width="6.6640625" style="67" customWidth="1"/>
    <col min="6925" max="6925" width="9" style="67" customWidth="1"/>
    <col min="6926" max="6926" width="8" style="67" customWidth="1"/>
    <col min="6927" max="6927" width="7.33203125" style="67" customWidth="1"/>
    <col min="6928" max="6928" width="8.109375" style="67" customWidth="1"/>
    <col min="6929" max="6929" width="13.33203125" style="67" customWidth="1"/>
    <col min="6930" max="7169" width="9.109375" style="67"/>
    <col min="7170" max="7170" width="36.6640625" style="67" customWidth="1"/>
    <col min="7171" max="7171" width="5.5546875" style="67" customWidth="1"/>
    <col min="7172" max="7172" width="8.5546875" style="67" customWidth="1"/>
    <col min="7173" max="7173" width="7.33203125" style="67" customWidth="1"/>
    <col min="7174" max="7174" width="8.5546875" style="67" customWidth="1"/>
    <col min="7175" max="7175" width="5.33203125" style="67" customWidth="1"/>
    <col min="7176" max="7176" width="7.33203125" style="67" customWidth="1"/>
    <col min="7177" max="7177" width="4.5546875" style="67" customWidth="1"/>
    <col min="7178" max="7179" width="5.6640625" style="67" customWidth="1"/>
    <col min="7180" max="7180" width="6.6640625" style="67" customWidth="1"/>
    <col min="7181" max="7181" width="9" style="67" customWidth="1"/>
    <col min="7182" max="7182" width="8" style="67" customWidth="1"/>
    <col min="7183" max="7183" width="7.33203125" style="67" customWidth="1"/>
    <col min="7184" max="7184" width="8.109375" style="67" customWidth="1"/>
    <col min="7185" max="7185" width="13.33203125" style="67" customWidth="1"/>
    <col min="7186" max="7425" width="9.109375" style="67"/>
    <col min="7426" max="7426" width="36.6640625" style="67" customWidth="1"/>
    <col min="7427" max="7427" width="5.5546875" style="67" customWidth="1"/>
    <col min="7428" max="7428" width="8.5546875" style="67" customWidth="1"/>
    <col min="7429" max="7429" width="7.33203125" style="67" customWidth="1"/>
    <col min="7430" max="7430" width="8.5546875" style="67" customWidth="1"/>
    <col min="7431" max="7431" width="5.33203125" style="67" customWidth="1"/>
    <col min="7432" max="7432" width="7.33203125" style="67" customWidth="1"/>
    <col min="7433" max="7433" width="4.5546875" style="67" customWidth="1"/>
    <col min="7434" max="7435" width="5.6640625" style="67" customWidth="1"/>
    <col min="7436" max="7436" width="6.6640625" style="67" customWidth="1"/>
    <col min="7437" max="7437" width="9" style="67" customWidth="1"/>
    <col min="7438" max="7438" width="8" style="67" customWidth="1"/>
    <col min="7439" max="7439" width="7.33203125" style="67" customWidth="1"/>
    <col min="7440" max="7440" width="8.109375" style="67" customWidth="1"/>
    <col min="7441" max="7441" width="13.33203125" style="67" customWidth="1"/>
    <col min="7442" max="7681" width="9.109375" style="67"/>
    <col min="7682" max="7682" width="36.6640625" style="67" customWidth="1"/>
    <col min="7683" max="7683" width="5.5546875" style="67" customWidth="1"/>
    <col min="7684" max="7684" width="8.5546875" style="67" customWidth="1"/>
    <col min="7685" max="7685" width="7.33203125" style="67" customWidth="1"/>
    <col min="7686" max="7686" width="8.5546875" style="67" customWidth="1"/>
    <col min="7687" max="7687" width="5.33203125" style="67" customWidth="1"/>
    <col min="7688" max="7688" width="7.33203125" style="67" customWidth="1"/>
    <col min="7689" max="7689" width="4.5546875" style="67" customWidth="1"/>
    <col min="7690" max="7691" width="5.6640625" style="67" customWidth="1"/>
    <col min="7692" max="7692" width="6.6640625" style="67" customWidth="1"/>
    <col min="7693" max="7693" width="9" style="67" customWidth="1"/>
    <col min="7694" max="7694" width="8" style="67" customWidth="1"/>
    <col min="7695" max="7695" width="7.33203125" style="67" customWidth="1"/>
    <col min="7696" max="7696" width="8.109375" style="67" customWidth="1"/>
    <col min="7697" max="7697" width="13.33203125" style="67" customWidth="1"/>
    <col min="7698" max="7937" width="9.109375" style="67"/>
    <col min="7938" max="7938" width="36.6640625" style="67" customWidth="1"/>
    <col min="7939" max="7939" width="5.5546875" style="67" customWidth="1"/>
    <col min="7940" max="7940" width="8.5546875" style="67" customWidth="1"/>
    <col min="7941" max="7941" width="7.33203125" style="67" customWidth="1"/>
    <col min="7942" max="7942" width="8.5546875" style="67" customWidth="1"/>
    <col min="7943" max="7943" width="5.33203125" style="67" customWidth="1"/>
    <col min="7944" max="7944" width="7.33203125" style="67" customWidth="1"/>
    <col min="7945" max="7945" width="4.5546875" style="67" customWidth="1"/>
    <col min="7946" max="7947" width="5.6640625" style="67" customWidth="1"/>
    <col min="7948" max="7948" width="6.6640625" style="67" customWidth="1"/>
    <col min="7949" max="7949" width="9" style="67" customWidth="1"/>
    <col min="7950" max="7950" width="8" style="67" customWidth="1"/>
    <col min="7951" max="7951" width="7.33203125" style="67" customWidth="1"/>
    <col min="7952" max="7952" width="8.109375" style="67" customWidth="1"/>
    <col min="7953" max="7953" width="13.33203125" style="67" customWidth="1"/>
    <col min="7954" max="8193" width="9.109375" style="67"/>
    <col min="8194" max="8194" width="36.6640625" style="67" customWidth="1"/>
    <col min="8195" max="8195" width="5.5546875" style="67" customWidth="1"/>
    <col min="8196" max="8196" width="8.5546875" style="67" customWidth="1"/>
    <col min="8197" max="8197" width="7.33203125" style="67" customWidth="1"/>
    <col min="8198" max="8198" width="8.5546875" style="67" customWidth="1"/>
    <col min="8199" max="8199" width="5.33203125" style="67" customWidth="1"/>
    <col min="8200" max="8200" width="7.33203125" style="67" customWidth="1"/>
    <col min="8201" max="8201" width="4.5546875" style="67" customWidth="1"/>
    <col min="8202" max="8203" width="5.6640625" style="67" customWidth="1"/>
    <col min="8204" max="8204" width="6.6640625" style="67" customWidth="1"/>
    <col min="8205" max="8205" width="9" style="67" customWidth="1"/>
    <col min="8206" max="8206" width="8" style="67" customWidth="1"/>
    <col min="8207" max="8207" width="7.33203125" style="67" customWidth="1"/>
    <col min="8208" max="8208" width="8.109375" style="67" customWidth="1"/>
    <col min="8209" max="8209" width="13.33203125" style="67" customWidth="1"/>
    <col min="8210" max="8449" width="9.109375" style="67"/>
    <col min="8450" max="8450" width="36.6640625" style="67" customWidth="1"/>
    <col min="8451" max="8451" width="5.5546875" style="67" customWidth="1"/>
    <col min="8452" max="8452" width="8.5546875" style="67" customWidth="1"/>
    <col min="8453" max="8453" width="7.33203125" style="67" customWidth="1"/>
    <col min="8454" max="8454" width="8.5546875" style="67" customWidth="1"/>
    <col min="8455" max="8455" width="5.33203125" style="67" customWidth="1"/>
    <col min="8456" max="8456" width="7.33203125" style="67" customWidth="1"/>
    <col min="8457" max="8457" width="4.5546875" style="67" customWidth="1"/>
    <col min="8458" max="8459" width="5.6640625" style="67" customWidth="1"/>
    <col min="8460" max="8460" width="6.6640625" style="67" customWidth="1"/>
    <col min="8461" max="8461" width="9" style="67" customWidth="1"/>
    <col min="8462" max="8462" width="8" style="67" customWidth="1"/>
    <col min="8463" max="8463" width="7.33203125" style="67" customWidth="1"/>
    <col min="8464" max="8464" width="8.109375" style="67" customWidth="1"/>
    <col min="8465" max="8465" width="13.33203125" style="67" customWidth="1"/>
    <col min="8466" max="8705" width="9.109375" style="67"/>
    <col min="8706" max="8706" width="36.6640625" style="67" customWidth="1"/>
    <col min="8707" max="8707" width="5.5546875" style="67" customWidth="1"/>
    <col min="8708" max="8708" width="8.5546875" style="67" customWidth="1"/>
    <col min="8709" max="8709" width="7.33203125" style="67" customWidth="1"/>
    <col min="8710" max="8710" width="8.5546875" style="67" customWidth="1"/>
    <col min="8711" max="8711" width="5.33203125" style="67" customWidth="1"/>
    <col min="8712" max="8712" width="7.33203125" style="67" customWidth="1"/>
    <col min="8713" max="8713" width="4.5546875" style="67" customWidth="1"/>
    <col min="8714" max="8715" width="5.6640625" style="67" customWidth="1"/>
    <col min="8716" max="8716" width="6.6640625" style="67" customWidth="1"/>
    <col min="8717" max="8717" width="9" style="67" customWidth="1"/>
    <col min="8718" max="8718" width="8" style="67" customWidth="1"/>
    <col min="8719" max="8719" width="7.33203125" style="67" customWidth="1"/>
    <col min="8720" max="8720" width="8.109375" style="67" customWidth="1"/>
    <col min="8721" max="8721" width="13.33203125" style="67" customWidth="1"/>
    <col min="8722" max="8961" width="9.109375" style="67"/>
    <col min="8962" max="8962" width="36.6640625" style="67" customWidth="1"/>
    <col min="8963" max="8963" width="5.5546875" style="67" customWidth="1"/>
    <col min="8964" max="8964" width="8.5546875" style="67" customWidth="1"/>
    <col min="8965" max="8965" width="7.33203125" style="67" customWidth="1"/>
    <col min="8966" max="8966" width="8.5546875" style="67" customWidth="1"/>
    <col min="8967" max="8967" width="5.33203125" style="67" customWidth="1"/>
    <col min="8968" max="8968" width="7.33203125" style="67" customWidth="1"/>
    <col min="8969" max="8969" width="4.5546875" style="67" customWidth="1"/>
    <col min="8970" max="8971" width="5.6640625" style="67" customWidth="1"/>
    <col min="8972" max="8972" width="6.6640625" style="67" customWidth="1"/>
    <col min="8973" max="8973" width="9" style="67" customWidth="1"/>
    <col min="8974" max="8974" width="8" style="67" customWidth="1"/>
    <col min="8975" max="8975" width="7.33203125" style="67" customWidth="1"/>
    <col min="8976" max="8976" width="8.109375" style="67" customWidth="1"/>
    <col min="8977" max="8977" width="13.33203125" style="67" customWidth="1"/>
    <col min="8978" max="9217" width="9.109375" style="67"/>
    <col min="9218" max="9218" width="36.6640625" style="67" customWidth="1"/>
    <col min="9219" max="9219" width="5.5546875" style="67" customWidth="1"/>
    <col min="9220" max="9220" width="8.5546875" style="67" customWidth="1"/>
    <col min="9221" max="9221" width="7.33203125" style="67" customWidth="1"/>
    <col min="9222" max="9222" width="8.5546875" style="67" customWidth="1"/>
    <col min="9223" max="9223" width="5.33203125" style="67" customWidth="1"/>
    <col min="9224" max="9224" width="7.33203125" style="67" customWidth="1"/>
    <col min="9225" max="9225" width="4.5546875" style="67" customWidth="1"/>
    <col min="9226" max="9227" width="5.6640625" style="67" customWidth="1"/>
    <col min="9228" max="9228" width="6.6640625" style="67" customWidth="1"/>
    <col min="9229" max="9229" width="9" style="67" customWidth="1"/>
    <col min="9230" max="9230" width="8" style="67" customWidth="1"/>
    <col min="9231" max="9231" width="7.33203125" style="67" customWidth="1"/>
    <col min="9232" max="9232" width="8.109375" style="67" customWidth="1"/>
    <col min="9233" max="9233" width="13.33203125" style="67" customWidth="1"/>
    <col min="9234" max="9473" width="9.109375" style="67"/>
    <col min="9474" max="9474" width="36.6640625" style="67" customWidth="1"/>
    <col min="9475" max="9475" width="5.5546875" style="67" customWidth="1"/>
    <col min="9476" max="9476" width="8.5546875" style="67" customWidth="1"/>
    <col min="9477" max="9477" width="7.33203125" style="67" customWidth="1"/>
    <col min="9478" max="9478" width="8.5546875" style="67" customWidth="1"/>
    <col min="9479" max="9479" width="5.33203125" style="67" customWidth="1"/>
    <col min="9480" max="9480" width="7.33203125" style="67" customWidth="1"/>
    <col min="9481" max="9481" width="4.5546875" style="67" customWidth="1"/>
    <col min="9482" max="9483" width="5.6640625" style="67" customWidth="1"/>
    <col min="9484" max="9484" width="6.6640625" style="67" customWidth="1"/>
    <col min="9485" max="9485" width="9" style="67" customWidth="1"/>
    <col min="9486" max="9486" width="8" style="67" customWidth="1"/>
    <col min="9487" max="9487" width="7.33203125" style="67" customWidth="1"/>
    <col min="9488" max="9488" width="8.109375" style="67" customWidth="1"/>
    <col min="9489" max="9489" width="13.33203125" style="67" customWidth="1"/>
    <col min="9490" max="9729" width="9.109375" style="67"/>
    <col min="9730" max="9730" width="36.6640625" style="67" customWidth="1"/>
    <col min="9731" max="9731" width="5.5546875" style="67" customWidth="1"/>
    <col min="9732" max="9732" width="8.5546875" style="67" customWidth="1"/>
    <col min="9733" max="9733" width="7.33203125" style="67" customWidth="1"/>
    <col min="9734" max="9734" width="8.5546875" style="67" customWidth="1"/>
    <col min="9735" max="9735" width="5.33203125" style="67" customWidth="1"/>
    <col min="9736" max="9736" width="7.33203125" style="67" customWidth="1"/>
    <col min="9737" max="9737" width="4.5546875" style="67" customWidth="1"/>
    <col min="9738" max="9739" width="5.6640625" style="67" customWidth="1"/>
    <col min="9740" max="9740" width="6.6640625" style="67" customWidth="1"/>
    <col min="9741" max="9741" width="9" style="67" customWidth="1"/>
    <col min="9742" max="9742" width="8" style="67" customWidth="1"/>
    <col min="9743" max="9743" width="7.33203125" style="67" customWidth="1"/>
    <col min="9744" max="9744" width="8.109375" style="67" customWidth="1"/>
    <col min="9745" max="9745" width="13.33203125" style="67" customWidth="1"/>
    <col min="9746" max="9985" width="9.109375" style="67"/>
    <col min="9986" max="9986" width="36.6640625" style="67" customWidth="1"/>
    <col min="9987" max="9987" width="5.5546875" style="67" customWidth="1"/>
    <col min="9988" max="9988" width="8.5546875" style="67" customWidth="1"/>
    <col min="9989" max="9989" width="7.33203125" style="67" customWidth="1"/>
    <col min="9990" max="9990" width="8.5546875" style="67" customWidth="1"/>
    <col min="9991" max="9991" width="5.33203125" style="67" customWidth="1"/>
    <col min="9992" max="9992" width="7.33203125" style="67" customWidth="1"/>
    <col min="9993" max="9993" width="4.5546875" style="67" customWidth="1"/>
    <col min="9994" max="9995" width="5.6640625" style="67" customWidth="1"/>
    <col min="9996" max="9996" width="6.6640625" style="67" customWidth="1"/>
    <col min="9997" max="9997" width="9" style="67" customWidth="1"/>
    <col min="9998" max="9998" width="8" style="67" customWidth="1"/>
    <col min="9999" max="9999" width="7.33203125" style="67" customWidth="1"/>
    <col min="10000" max="10000" width="8.109375" style="67" customWidth="1"/>
    <col min="10001" max="10001" width="13.33203125" style="67" customWidth="1"/>
    <col min="10002" max="10241" width="9.109375" style="67"/>
    <col min="10242" max="10242" width="36.6640625" style="67" customWidth="1"/>
    <col min="10243" max="10243" width="5.5546875" style="67" customWidth="1"/>
    <col min="10244" max="10244" width="8.5546875" style="67" customWidth="1"/>
    <col min="10245" max="10245" width="7.33203125" style="67" customWidth="1"/>
    <col min="10246" max="10246" width="8.5546875" style="67" customWidth="1"/>
    <col min="10247" max="10247" width="5.33203125" style="67" customWidth="1"/>
    <col min="10248" max="10248" width="7.33203125" style="67" customWidth="1"/>
    <col min="10249" max="10249" width="4.5546875" style="67" customWidth="1"/>
    <col min="10250" max="10251" width="5.6640625" style="67" customWidth="1"/>
    <col min="10252" max="10252" width="6.6640625" style="67" customWidth="1"/>
    <col min="10253" max="10253" width="9" style="67" customWidth="1"/>
    <col min="10254" max="10254" width="8" style="67" customWidth="1"/>
    <col min="10255" max="10255" width="7.33203125" style="67" customWidth="1"/>
    <col min="10256" max="10256" width="8.109375" style="67" customWidth="1"/>
    <col min="10257" max="10257" width="13.33203125" style="67" customWidth="1"/>
    <col min="10258" max="10497" width="9.109375" style="67"/>
    <col min="10498" max="10498" width="36.6640625" style="67" customWidth="1"/>
    <col min="10499" max="10499" width="5.5546875" style="67" customWidth="1"/>
    <col min="10500" max="10500" width="8.5546875" style="67" customWidth="1"/>
    <col min="10501" max="10501" width="7.33203125" style="67" customWidth="1"/>
    <col min="10502" max="10502" width="8.5546875" style="67" customWidth="1"/>
    <col min="10503" max="10503" width="5.33203125" style="67" customWidth="1"/>
    <col min="10504" max="10504" width="7.33203125" style="67" customWidth="1"/>
    <col min="10505" max="10505" width="4.5546875" style="67" customWidth="1"/>
    <col min="10506" max="10507" width="5.6640625" style="67" customWidth="1"/>
    <col min="10508" max="10508" width="6.6640625" style="67" customWidth="1"/>
    <col min="10509" max="10509" width="9" style="67" customWidth="1"/>
    <col min="10510" max="10510" width="8" style="67" customWidth="1"/>
    <col min="10511" max="10511" width="7.33203125" style="67" customWidth="1"/>
    <col min="10512" max="10512" width="8.109375" style="67" customWidth="1"/>
    <col min="10513" max="10513" width="13.33203125" style="67" customWidth="1"/>
    <col min="10514" max="10753" width="9.109375" style="67"/>
    <col min="10754" max="10754" width="36.6640625" style="67" customWidth="1"/>
    <col min="10755" max="10755" width="5.5546875" style="67" customWidth="1"/>
    <col min="10756" max="10756" width="8.5546875" style="67" customWidth="1"/>
    <col min="10757" max="10757" width="7.33203125" style="67" customWidth="1"/>
    <col min="10758" max="10758" width="8.5546875" style="67" customWidth="1"/>
    <col min="10759" max="10759" width="5.33203125" style="67" customWidth="1"/>
    <col min="10760" max="10760" width="7.33203125" style="67" customWidth="1"/>
    <col min="10761" max="10761" width="4.5546875" style="67" customWidth="1"/>
    <col min="10762" max="10763" width="5.6640625" style="67" customWidth="1"/>
    <col min="10764" max="10764" width="6.6640625" style="67" customWidth="1"/>
    <col min="10765" max="10765" width="9" style="67" customWidth="1"/>
    <col min="10766" max="10766" width="8" style="67" customWidth="1"/>
    <col min="10767" max="10767" width="7.33203125" style="67" customWidth="1"/>
    <col min="10768" max="10768" width="8.109375" style="67" customWidth="1"/>
    <col min="10769" max="10769" width="13.33203125" style="67" customWidth="1"/>
    <col min="10770" max="11009" width="9.109375" style="67"/>
    <col min="11010" max="11010" width="36.6640625" style="67" customWidth="1"/>
    <col min="11011" max="11011" width="5.5546875" style="67" customWidth="1"/>
    <col min="11012" max="11012" width="8.5546875" style="67" customWidth="1"/>
    <col min="11013" max="11013" width="7.33203125" style="67" customWidth="1"/>
    <col min="11014" max="11014" width="8.5546875" style="67" customWidth="1"/>
    <col min="11015" max="11015" width="5.33203125" style="67" customWidth="1"/>
    <col min="11016" max="11016" width="7.33203125" style="67" customWidth="1"/>
    <col min="11017" max="11017" width="4.5546875" style="67" customWidth="1"/>
    <col min="11018" max="11019" width="5.6640625" style="67" customWidth="1"/>
    <col min="11020" max="11020" width="6.6640625" style="67" customWidth="1"/>
    <col min="11021" max="11021" width="9" style="67" customWidth="1"/>
    <col min="11022" max="11022" width="8" style="67" customWidth="1"/>
    <col min="11023" max="11023" width="7.33203125" style="67" customWidth="1"/>
    <col min="11024" max="11024" width="8.109375" style="67" customWidth="1"/>
    <col min="11025" max="11025" width="13.33203125" style="67" customWidth="1"/>
    <col min="11026" max="11265" width="9.109375" style="67"/>
    <col min="11266" max="11266" width="36.6640625" style="67" customWidth="1"/>
    <col min="11267" max="11267" width="5.5546875" style="67" customWidth="1"/>
    <col min="11268" max="11268" width="8.5546875" style="67" customWidth="1"/>
    <col min="11269" max="11269" width="7.33203125" style="67" customWidth="1"/>
    <col min="11270" max="11270" width="8.5546875" style="67" customWidth="1"/>
    <col min="11271" max="11271" width="5.33203125" style="67" customWidth="1"/>
    <col min="11272" max="11272" width="7.33203125" style="67" customWidth="1"/>
    <col min="11273" max="11273" width="4.5546875" style="67" customWidth="1"/>
    <col min="11274" max="11275" width="5.6640625" style="67" customWidth="1"/>
    <col min="11276" max="11276" width="6.6640625" style="67" customWidth="1"/>
    <col min="11277" max="11277" width="9" style="67" customWidth="1"/>
    <col min="11278" max="11278" width="8" style="67" customWidth="1"/>
    <col min="11279" max="11279" width="7.33203125" style="67" customWidth="1"/>
    <col min="11280" max="11280" width="8.109375" style="67" customWidth="1"/>
    <col min="11281" max="11281" width="13.33203125" style="67" customWidth="1"/>
    <col min="11282" max="11521" width="9.109375" style="67"/>
    <col min="11522" max="11522" width="36.6640625" style="67" customWidth="1"/>
    <col min="11523" max="11523" width="5.5546875" style="67" customWidth="1"/>
    <col min="11524" max="11524" width="8.5546875" style="67" customWidth="1"/>
    <col min="11525" max="11525" width="7.33203125" style="67" customWidth="1"/>
    <col min="11526" max="11526" width="8.5546875" style="67" customWidth="1"/>
    <col min="11527" max="11527" width="5.33203125" style="67" customWidth="1"/>
    <col min="11528" max="11528" width="7.33203125" style="67" customWidth="1"/>
    <col min="11529" max="11529" width="4.5546875" style="67" customWidth="1"/>
    <col min="11530" max="11531" width="5.6640625" style="67" customWidth="1"/>
    <col min="11532" max="11532" width="6.6640625" style="67" customWidth="1"/>
    <col min="11533" max="11533" width="9" style="67" customWidth="1"/>
    <col min="11534" max="11534" width="8" style="67" customWidth="1"/>
    <col min="11535" max="11535" width="7.33203125" style="67" customWidth="1"/>
    <col min="11536" max="11536" width="8.109375" style="67" customWidth="1"/>
    <col min="11537" max="11537" width="13.33203125" style="67" customWidth="1"/>
    <col min="11538" max="11777" width="9.109375" style="67"/>
    <col min="11778" max="11778" width="36.6640625" style="67" customWidth="1"/>
    <col min="11779" max="11779" width="5.5546875" style="67" customWidth="1"/>
    <col min="11780" max="11780" width="8.5546875" style="67" customWidth="1"/>
    <col min="11781" max="11781" width="7.33203125" style="67" customWidth="1"/>
    <col min="11782" max="11782" width="8.5546875" style="67" customWidth="1"/>
    <col min="11783" max="11783" width="5.33203125" style="67" customWidth="1"/>
    <col min="11784" max="11784" width="7.33203125" style="67" customWidth="1"/>
    <col min="11785" max="11785" width="4.5546875" style="67" customWidth="1"/>
    <col min="11786" max="11787" width="5.6640625" style="67" customWidth="1"/>
    <col min="11788" max="11788" width="6.6640625" style="67" customWidth="1"/>
    <col min="11789" max="11789" width="9" style="67" customWidth="1"/>
    <col min="11790" max="11790" width="8" style="67" customWidth="1"/>
    <col min="11791" max="11791" width="7.33203125" style="67" customWidth="1"/>
    <col min="11792" max="11792" width="8.109375" style="67" customWidth="1"/>
    <col min="11793" max="11793" width="13.33203125" style="67" customWidth="1"/>
    <col min="11794" max="12033" width="9.109375" style="67"/>
    <col min="12034" max="12034" width="36.6640625" style="67" customWidth="1"/>
    <col min="12035" max="12035" width="5.5546875" style="67" customWidth="1"/>
    <col min="12036" max="12036" width="8.5546875" style="67" customWidth="1"/>
    <col min="12037" max="12037" width="7.33203125" style="67" customWidth="1"/>
    <col min="12038" max="12038" width="8.5546875" style="67" customWidth="1"/>
    <col min="12039" max="12039" width="5.33203125" style="67" customWidth="1"/>
    <col min="12040" max="12040" width="7.33203125" style="67" customWidth="1"/>
    <col min="12041" max="12041" width="4.5546875" style="67" customWidth="1"/>
    <col min="12042" max="12043" width="5.6640625" style="67" customWidth="1"/>
    <col min="12044" max="12044" width="6.6640625" style="67" customWidth="1"/>
    <col min="12045" max="12045" width="9" style="67" customWidth="1"/>
    <col min="12046" max="12046" width="8" style="67" customWidth="1"/>
    <col min="12047" max="12047" width="7.33203125" style="67" customWidth="1"/>
    <col min="12048" max="12048" width="8.109375" style="67" customWidth="1"/>
    <col min="12049" max="12049" width="13.33203125" style="67" customWidth="1"/>
    <col min="12050" max="12289" width="9.109375" style="67"/>
    <col min="12290" max="12290" width="36.6640625" style="67" customWidth="1"/>
    <col min="12291" max="12291" width="5.5546875" style="67" customWidth="1"/>
    <col min="12292" max="12292" width="8.5546875" style="67" customWidth="1"/>
    <col min="12293" max="12293" width="7.33203125" style="67" customWidth="1"/>
    <col min="12294" max="12294" width="8.5546875" style="67" customWidth="1"/>
    <col min="12295" max="12295" width="5.33203125" style="67" customWidth="1"/>
    <col min="12296" max="12296" width="7.33203125" style="67" customWidth="1"/>
    <col min="12297" max="12297" width="4.5546875" style="67" customWidth="1"/>
    <col min="12298" max="12299" width="5.6640625" style="67" customWidth="1"/>
    <col min="12300" max="12300" width="6.6640625" style="67" customWidth="1"/>
    <col min="12301" max="12301" width="9" style="67" customWidth="1"/>
    <col min="12302" max="12302" width="8" style="67" customWidth="1"/>
    <col min="12303" max="12303" width="7.33203125" style="67" customWidth="1"/>
    <col min="12304" max="12304" width="8.109375" style="67" customWidth="1"/>
    <col min="12305" max="12305" width="13.33203125" style="67" customWidth="1"/>
    <col min="12306" max="12545" width="9.109375" style="67"/>
    <col min="12546" max="12546" width="36.6640625" style="67" customWidth="1"/>
    <col min="12547" max="12547" width="5.5546875" style="67" customWidth="1"/>
    <col min="12548" max="12548" width="8.5546875" style="67" customWidth="1"/>
    <col min="12549" max="12549" width="7.33203125" style="67" customWidth="1"/>
    <col min="12550" max="12550" width="8.5546875" style="67" customWidth="1"/>
    <col min="12551" max="12551" width="5.33203125" style="67" customWidth="1"/>
    <col min="12552" max="12552" width="7.33203125" style="67" customWidth="1"/>
    <col min="12553" max="12553" width="4.5546875" style="67" customWidth="1"/>
    <col min="12554" max="12555" width="5.6640625" style="67" customWidth="1"/>
    <col min="12556" max="12556" width="6.6640625" style="67" customWidth="1"/>
    <col min="12557" max="12557" width="9" style="67" customWidth="1"/>
    <col min="12558" max="12558" width="8" style="67" customWidth="1"/>
    <col min="12559" max="12559" width="7.33203125" style="67" customWidth="1"/>
    <col min="12560" max="12560" width="8.109375" style="67" customWidth="1"/>
    <col min="12561" max="12561" width="13.33203125" style="67" customWidth="1"/>
    <col min="12562" max="12801" width="9.109375" style="67"/>
    <col min="12802" max="12802" width="36.6640625" style="67" customWidth="1"/>
    <col min="12803" max="12803" width="5.5546875" style="67" customWidth="1"/>
    <col min="12804" max="12804" width="8.5546875" style="67" customWidth="1"/>
    <col min="12805" max="12805" width="7.33203125" style="67" customWidth="1"/>
    <col min="12806" max="12806" width="8.5546875" style="67" customWidth="1"/>
    <col min="12807" max="12807" width="5.33203125" style="67" customWidth="1"/>
    <col min="12808" max="12808" width="7.33203125" style="67" customWidth="1"/>
    <col min="12809" max="12809" width="4.5546875" style="67" customWidth="1"/>
    <col min="12810" max="12811" width="5.6640625" style="67" customWidth="1"/>
    <col min="12812" max="12812" width="6.6640625" style="67" customWidth="1"/>
    <col min="12813" max="12813" width="9" style="67" customWidth="1"/>
    <col min="12814" max="12814" width="8" style="67" customWidth="1"/>
    <col min="12815" max="12815" width="7.33203125" style="67" customWidth="1"/>
    <col min="12816" max="12816" width="8.109375" style="67" customWidth="1"/>
    <col min="12817" max="12817" width="13.33203125" style="67" customWidth="1"/>
    <col min="12818" max="13057" width="9.109375" style="67"/>
    <col min="13058" max="13058" width="36.6640625" style="67" customWidth="1"/>
    <col min="13059" max="13059" width="5.5546875" style="67" customWidth="1"/>
    <col min="13060" max="13060" width="8.5546875" style="67" customWidth="1"/>
    <col min="13061" max="13061" width="7.33203125" style="67" customWidth="1"/>
    <col min="13062" max="13062" width="8.5546875" style="67" customWidth="1"/>
    <col min="13063" max="13063" width="5.33203125" style="67" customWidth="1"/>
    <col min="13064" max="13064" width="7.33203125" style="67" customWidth="1"/>
    <col min="13065" max="13065" width="4.5546875" style="67" customWidth="1"/>
    <col min="13066" max="13067" width="5.6640625" style="67" customWidth="1"/>
    <col min="13068" max="13068" width="6.6640625" style="67" customWidth="1"/>
    <col min="13069" max="13069" width="9" style="67" customWidth="1"/>
    <col min="13070" max="13070" width="8" style="67" customWidth="1"/>
    <col min="13071" max="13071" width="7.33203125" style="67" customWidth="1"/>
    <col min="13072" max="13072" width="8.109375" style="67" customWidth="1"/>
    <col min="13073" max="13073" width="13.33203125" style="67" customWidth="1"/>
    <col min="13074" max="13313" width="9.109375" style="67"/>
    <col min="13314" max="13314" width="36.6640625" style="67" customWidth="1"/>
    <col min="13315" max="13315" width="5.5546875" style="67" customWidth="1"/>
    <col min="13316" max="13316" width="8.5546875" style="67" customWidth="1"/>
    <col min="13317" max="13317" width="7.33203125" style="67" customWidth="1"/>
    <col min="13318" max="13318" width="8.5546875" style="67" customWidth="1"/>
    <col min="13319" max="13319" width="5.33203125" style="67" customWidth="1"/>
    <col min="13320" max="13320" width="7.33203125" style="67" customWidth="1"/>
    <col min="13321" max="13321" width="4.5546875" style="67" customWidth="1"/>
    <col min="13322" max="13323" width="5.6640625" style="67" customWidth="1"/>
    <col min="13324" max="13324" width="6.6640625" style="67" customWidth="1"/>
    <col min="13325" max="13325" width="9" style="67" customWidth="1"/>
    <col min="13326" max="13326" width="8" style="67" customWidth="1"/>
    <col min="13327" max="13327" width="7.33203125" style="67" customWidth="1"/>
    <col min="13328" max="13328" width="8.109375" style="67" customWidth="1"/>
    <col min="13329" max="13329" width="13.33203125" style="67" customWidth="1"/>
    <col min="13330" max="13569" width="9.109375" style="67"/>
    <col min="13570" max="13570" width="36.6640625" style="67" customWidth="1"/>
    <col min="13571" max="13571" width="5.5546875" style="67" customWidth="1"/>
    <col min="13572" max="13572" width="8.5546875" style="67" customWidth="1"/>
    <col min="13573" max="13573" width="7.33203125" style="67" customWidth="1"/>
    <col min="13574" max="13574" width="8.5546875" style="67" customWidth="1"/>
    <col min="13575" max="13575" width="5.33203125" style="67" customWidth="1"/>
    <col min="13576" max="13576" width="7.33203125" style="67" customWidth="1"/>
    <col min="13577" max="13577" width="4.5546875" style="67" customWidth="1"/>
    <col min="13578" max="13579" width="5.6640625" style="67" customWidth="1"/>
    <col min="13580" max="13580" width="6.6640625" style="67" customWidth="1"/>
    <col min="13581" max="13581" width="9" style="67" customWidth="1"/>
    <col min="13582" max="13582" width="8" style="67" customWidth="1"/>
    <col min="13583" max="13583" width="7.33203125" style="67" customWidth="1"/>
    <col min="13584" max="13584" width="8.109375" style="67" customWidth="1"/>
    <col min="13585" max="13585" width="13.33203125" style="67" customWidth="1"/>
    <col min="13586" max="13825" width="9.109375" style="67"/>
    <col min="13826" max="13826" width="36.6640625" style="67" customWidth="1"/>
    <col min="13827" max="13827" width="5.5546875" style="67" customWidth="1"/>
    <col min="13828" max="13828" width="8.5546875" style="67" customWidth="1"/>
    <col min="13829" max="13829" width="7.33203125" style="67" customWidth="1"/>
    <col min="13830" max="13830" width="8.5546875" style="67" customWidth="1"/>
    <col min="13831" max="13831" width="5.33203125" style="67" customWidth="1"/>
    <col min="13832" max="13832" width="7.33203125" style="67" customWidth="1"/>
    <col min="13833" max="13833" width="4.5546875" style="67" customWidth="1"/>
    <col min="13834" max="13835" width="5.6640625" style="67" customWidth="1"/>
    <col min="13836" max="13836" width="6.6640625" style="67" customWidth="1"/>
    <col min="13837" max="13837" width="9" style="67" customWidth="1"/>
    <col min="13838" max="13838" width="8" style="67" customWidth="1"/>
    <col min="13839" max="13839" width="7.33203125" style="67" customWidth="1"/>
    <col min="13840" max="13840" width="8.109375" style="67" customWidth="1"/>
    <col min="13841" max="13841" width="13.33203125" style="67" customWidth="1"/>
    <col min="13842" max="14081" width="9.109375" style="67"/>
    <col min="14082" max="14082" width="36.6640625" style="67" customWidth="1"/>
    <col min="14083" max="14083" width="5.5546875" style="67" customWidth="1"/>
    <col min="14084" max="14084" width="8.5546875" style="67" customWidth="1"/>
    <col min="14085" max="14085" width="7.33203125" style="67" customWidth="1"/>
    <col min="14086" max="14086" width="8.5546875" style="67" customWidth="1"/>
    <col min="14087" max="14087" width="5.33203125" style="67" customWidth="1"/>
    <col min="14088" max="14088" width="7.33203125" style="67" customWidth="1"/>
    <col min="14089" max="14089" width="4.5546875" style="67" customWidth="1"/>
    <col min="14090" max="14091" width="5.6640625" style="67" customWidth="1"/>
    <col min="14092" max="14092" width="6.6640625" style="67" customWidth="1"/>
    <col min="14093" max="14093" width="9" style="67" customWidth="1"/>
    <col min="14094" max="14094" width="8" style="67" customWidth="1"/>
    <col min="14095" max="14095" width="7.33203125" style="67" customWidth="1"/>
    <col min="14096" max="14096" width="8.109375" style="67" customWidth="1"/>
    <col min="14097" max="14097" width="13.33203125" style="67" customWidth="1"/>
    <col min="14098" max="14337" width="9.109375" style="67"/>
    <col min="14338" max="14338" width="36.6640625" style="67" customWidth="1"/>
    <col min="14339" max="14339" width="5.5546875" style="67" customWidth="1"/>
    <col min="14340" max="14340" width="8.5546875" style="67" customWidth="1"/>
    <col min="14341" max="14341" width="7.33203125" style="67" customWidth="1"/>
    <col min="14342" max="14342" width="8.5546875" style="67" customWidth="1"/>
    <col min="14343" max="14343" width="5.33203125" style="67" customWidth="1"/>
    <col min="14344" max="14344" width="7.33203125" style="67" customWidth="1"/>
    <col min="14345" max="14345" width="4.5546875" style="67" customWidth="1"/>
    <col min="14346" max="14347" width="5.6640625" style="67" customWidth="1"/>
    <col min="14348" max="14348" width="6.6640625" style="67" customWidth="1"/>
    <col min="14349" max="14349" width="9" style="67" customWidth="1"/>
    <col min="14350" max="14350" width="8" style="67" customWidth="1"/>
    <col min="14351" max="14351" width="7.33203125" style="67" customWidth="1"/>
    <col min="14352" max="14352" width="8.109375" style="67" customWidth="1"/>
    <col min="14353" max="14353" width="13.33203125" style="67" customWidth="1"/>
    <col min="14354" max="14593" width="9.109375" style="67"/>
    <col min="14594" max="14594" width="36.6640625" style="67" customWidth="1"/>
    <col min="14595" max="14595" width="5.5546875" style="67" customWidth="1"/>
    <col min="14596" max="14596" width="8.5546875" style="67" customWidth="1"/>
    <col min="14597" max="14597" width="7.33203125" style="67" customWidth="1"/>
    <col min="14598" max="14598" width="8.5546875" style="67" customWidth="1"/>
    <col min="14599" max="14599" width="5.33203125" style="67" customWidth="1"/>
    <col min="14600" max="14600" width="7.33203125" style="67" customWidth="1"/>
    <col min="14601" max="14601" width="4.5546875" style="67" customWidth="1"/>
    <col min="14602" max="14603" width="5.6640625" style="67" customWidth="1"/>
    <col min="14604" max="14604" width="6.6640625" style="67" customWidth="1"/>
    <col min="14605" max="14605" width="9" style="67" customWidth="1"/>
    <col min="14606" max="14606" width="8" style="67" customWidth="1"/>
    <col min="14607" max="14607" width="7.33203125" style="67" customWidth="1"/>
    <col min="14608" max="14608" width="8.109375" style="67" customWidth="1"/>
    <col min="14609" max="14609" width="13.33203125" style="67" customWidth="1"/>
    <col min="14610" max="14849" width="9.109375" style="67"/>
    <col min="14850" max="14850" width="36.6640625" style="67" customWidth="1"/>
    <col min="14851" max="14851" width="5.5546875" style="67" customWidth="1"/>
    <col min="14852" max="14852" width="8.5546875" style="67" customWidth="1"/>
    <col min="14853" max="14853" width="7.33203125" style="67" customWidth="1"/>
    <col min="14854" max="14854" width="8.5546875" style="67" customWidth="1"/>
    <col min="14855" max="14855" width="5.33203125" style="67" customWidth="1"/>
    <col min="14856" max="14856" width="7.33203125" style="67" customWidth="1"/>
    <col min="14857" max="14857" width="4.5546875" style="67" customWidth="1"/>
    <col min="14858" max="14859" width="5.6640625" style="67" customWidth="1"/>
    <col min="14860" max="14860" width="6.6640625" style="67" customWidth="1"/>
    <col min="14861" max="14861" width="9" style="67" customWidth="1"/>
    <col min="14862" max="14862" width="8" style="67" customWidth="1"/>
    <col min="14863" max="14863" width="7.33203125" style="67" customWidth="1"/>
    <col min="14864" max="14864" width="8.109375" style="67" customWidth="1"/>
    <col min="14865" max="14865" width="13.33203125" style="67" customWidth="1"/>
    <col min="14866" max="15105" width="9.109375" style="67"/>
    <col min="15106" max="15106" width="36.6640625" style="67" customWidth="1"/>
    <col min="15107" max="15107" width="5.5546875" style="67" customWidth="1"/>
    <col min="15108" max="15108" width="8.5546875" style="67" customWidth="1"/>
    <col min="15109" max="15109" width="7.33203125" style="67" customWidth="1"/>
    <col min="15110" max="15110" width="8.5546875" style="67" customWidth="1"/>
    <col min="15111" max="15111" width="5.33203125" style="67" customWidth="1"/>
    <col min="15112" max="15112" width="7.33203125" style="67" customWidth="1"/>
    <col min="15113" max="15113" width="4.5546875" style="67" customWidth="1"/>
    <col min="15114" max="15115" width="5.6640625" style="67" customWidth="1"/>
    <col min="15116" max="15116" width="6.6640625" style="67" customWidth="1"/>
    <col min="15117" max="15117" width="9" style="67" customWidth="1"/>
    <col min="15118" max="15118" width="8" style="67" customWidth="1"/>
    <col min="15119" max="15119" width="7.33203125" style="67" customWidth="1"/>
    <col min="15120" max="15120" width="8.109375" style="67" customWidth="1"/>
    <col min="15121" max="15121" width="13.33203125" style="67" customWidth="1"/>
    <col min="15122" max="15361" width="9.109375" style="67"/>
    <col min="15362" max="15362" width="36.6640625" style="67" customWidth="1"/>
    <col min="15363" max="15363" width="5.5546875" style="67" customWidth="1"/>
    <col min="15364" max="15364" width="8.5546875" style="67" customWidth="1"/>
    <col min="15365" max="15365" width="7.33203125" style="67" customWidth="1"/>
    <col min="15366" max="15366" width="8.5546875" style="67" customWidth="1"/>
    <col min="15367" max="15367" width="5.33203125" style="67" customWidth="1"/>
    <col min="15368" max="15368" width="7.33203125" style="67" customWidth="1"/>
    <col min="15369" max="15369" width="4.5546875" style="67" customWidth="1"/>
    <col min="15370" max="15371" width="5.6640625" style="67" customWidth="1"/>
    <col min="15372" max="15372" width="6.6640625" style="67" customWidth="1"/>
    <col min="15373" max="15373" width="9" style="67" customWidth="1"/>
    <col min="15374" max="15374" width="8" style="67" customWidth="1"/>
    <col min="15375" max="15375" width="7.33203125" style="67" customWidth="1"/>
    <col min="15376" max="15376" width="8.109375" style="67" customWidth="1"/>
    <col min="15377" max="15377" width="13.33203125" style="67" customWidth="1"/>
    <col min="15378" max="15617" width="9.109375" style="67"/>
    <col min="15618" max="15618" width="36.6640625" style="67" customWidth="1"/>
    <col min="15619" max="15619" width="5.5546875" style="67" customWidth="1"/>
    <col min="15620" max="15620" width="8.5546875" style="67" customWidth="1"/>
    <col min="15621" max="15621" width="7.33203125" style="67" customWidth="1"/>
    <col min="15622" max="15622" width="8.5546875" style="67" customWidth="1"/>
    <col min="15623" max="15623" width="5.33203125" style="67" customWidth="1"/>
    <col min="15624" max="15624" width="7.33203125" style="67" customWidth="1"/>
    <col min="15625" max="15625" width="4.5546875" style="67" customWidth="1"/>
    <col min="15626" max="15627" width="5.6640625" style="67" customWidth="1"/>
    <col min="15628" max="15628" width="6.6640625" style="67" customWidth="1"/>
    <col min="15629" max="15629" width="9" style="67" customWidth="1"/>
    <col min="15630" max="15630" width="8" style="67" customWidth="1"/>
    <col min="15631" max="15631" width="7.33203125" style="67" customWidth="1"/>
    <col min="15632" max="15632" width="8.109375" style="67" customWidth="1"/>
    <col min="15633" max="15633" width="13.33203125" style="67" customWidth="1"/>
    <col min="15634" max="15873" width="9.109375" style="67"/>
    <col min="15874" max="15874" width="36.6640625" style="67" customWidth="1"/>
    <col min="15875" max="15875" width="5.5546875" style="67" customWidth="1"/>
    <col min="15876" max="15876" width="8.5546875" style="67" customWidth="1"/>
    <col min="15877" max="15877" width="7.33203125" style="67" customWidth="1"/>
    <col min="15878" max="15878" width="8.5546875" style="67" customWidth="1"/>
    <col min="15879" max="15879" width="5.33203125" style="67" customWidth="1"/>
    <col min="15880" max="15880" width="7.33203125" style="67" customWidth="1"/>
    <col min="15881" max="15881" width="4.5546875" style="67" customWidth="1"/>
    <col min="15882" max="15883" width="5.6640625" style="67" customWidth="1"/>
    <col min="15884" max="15884" width="6.6640625" style="67" customWidth="1"/>
    <col min="15885" max="15885" width="9" style="67" customWidth="1"/>
    <col min="15886" max="15886" width="8" style="67" customWidth="1"/>
    <col min="15887" max="15887" width="7.33203125" style="67" customWidth="1"/>
    <col min="15888" max="15888" width="8.109375" style="67" customWidth="1"/>
    <col min="15889" max="15889" width="13.33203125" style="67" customWidth="1"/>
    <col min="15890" max="16129" width="9.109375" style="67"/>
    <col min="16130" max="16130" width="36.6640625" style="67" customWidth="1"/>
    <col min="16131" max="16131" width="5.5546875" style="67" customWidth="1"/>
    <col min="16132" max="16132" width="8.5546875" style="67" customWidth="1"/>
    <col min="16133" max="16133" width="7.33203125" style="67" customWidth="1"/>
    <col min="16134" max="16134" width="8.5546875" style="67" customWidth="1"/>
    <col min="16135" max="16135" width="5.33203125" style="67" customWidth="1"/>
    <col min="16136" max="16136" width="7.33203125" style="67" customWidth="1"/>
    <col min="16137" max="16137" width="4.5546875" style="67" customWidth="1"/>
    <col min="16138" max="16139" width="5.6640625" style="67" customWidth="1"/>
    <col min="16140" max="16140" width="6.6640625" style="67" customWidth="1"/>
    <col min="16141" max="16141" width="9" style="67" customWidth="1"/>
    <col min="16142" max="16142" width="8" style="67" customWidth="1"/>
    <col min="16143" max="16143" width="7.33203125" style="67" customWidth="1"/>
    <col min="16144" max="16144" width="8.109375" style="67" customWidth="1"/>
    <col min="16145" max="16145" width="13.33203125" style="67" customWidth="1"/>
    <col min="16146" max="16384" width="9.109375" style="67"/>
  </cols>
  <sheetData>
    <row r="1" spans="1:16">
      <c r="H1" s="91" t="s">
        <v>409</v>
      </c>
    </row>
    <row r="2" spans="1:16" ht="18">
      <c r="A2" s="528" t="s">
        <v>370</v>
      </c>
      <c r="B2" s="528"/>
      <c r="C2" s="528"/>
      <c r="D2" s="528"/>
      <c r="E2" s="528"/>
      <c r="F2" s="528"/>
      <c r="G2" s="528"/>
      <c r="H2" s="528"/>
      <c r="I2" s="236"/>
      <c r="J2" s="236"/>
      <c r="K2" s="236"/>
      <c r="L2" s="236"/>
      <c r="M2" s="236"/>
      <c r="N2" s="236"/>
      <c r="O2" s="236"/>
      <c r="P2" s="91"/>
    </row>
    <row r="3" spans="1:16" ht="18.75" customHeight="1">
      <c r="A3" s="527" t="s">
        <v>706</v>
      </c>
      <c r="B3" s="527"/>
      <c r="C3" s="527"/>
      <c r="D3" s="527"/>
      <c r="E3" s="527"/>
      <c r="F3" s="527"/>
      <c r="G3" s="527"/>
      <c r="H3" s="527"/>
      <c r="I3" s="248"/>
      <c r="J3" s="248"/>
      <c r="K3" s="248"/>
      <c r="L3" s="248"/>
      <c r="M3" s="248"/>
      <c r="N3" s="248"/>
      <c r="O3" s="248"/>
      <c r="P3" s="248"/>
    </row>
    <row r="4" spans="1:16" ht="6" customHeight="1">
      <c r="A4" s="237"/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</row>
    <row r="5" spans="1:16">
      <c r="A5" s="454" t="s">
        <v>145</v>
      </c>
      <c r="B5" s="454"/>
      <c r="C5" s="454"/>
      <c r="D5" s="454"/>
      <c r="E5" s="454"/>
      <c r="F5" s="454"/>
      <c r="G5" s="454"/>
      <c r="H5" s="454"/>
      <c r="N5" s="237"/>
      <c r="O5" s="237"/>
    </row>
    <row r="6" spans="1:16">
      <c r="A6" s="244"/>
      <c r="B6" s="238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</row>
    <row r="7" spans="1:16">
      <c r="B7" s="82"/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82"/>
      <c r="N7" s="82"/>
      <c r="O7" s="82"/>
      <c r="P7" s="82"/>
    </row>
    <row r="8" spans="1:16">
      <c r="B8" s="240"/>
    </row>
    <row r="9" spans="1:16" ht="87" customHeight="1">
      <c r="A9" s="249" t="s">
        <v>265</v>
      </c>
      <c r="B9" s="346" t="s">
        <v>615</v>
      </c>
      <c r="C9" s="346" t="s">
        <v>616</v>
      </c>
      <c r="D9" s="346" t="s">
        <v>617</v>
      </c>
      <c r="E9" s="346" t="s">
        <v>618</v>
      </c>
      <c r="F9" s="346" t="s">
        <v>619</v>
      </c>
      <c r="G9" s="346" t="s">
        <v>620</v>
      </c>
      <c r="H9" s="349" t="s">
        <v>621</v>
      </c>
    </row>
    <row r="10" spans="1:16">
      <c r="A10" s="249">
        <v>1</v>
      </c>
      <c r="B10" s="346">
        <v>2</v>
      </c>
      <c r="C10" s="346">
        <v>3</v>
      </c>
      <c r="D10" s="346">
        <v>4</v>
      </c>
      <c r="E10" s="346">
        <v>5</v>
      </c>
      <c r="F10" s="346">
        <v>6</v>
      </c>
      <c r="G10" s="346">
        <v>7</v>
      </c>
      <c r="H10" s="346">
        <v>8</v>
      </c>
    </row>
    <row r="11" spans="1:16" ht="41.4">
      <c r="A11" s="24" t="s">
        <v>612</v>
      </c>
      <c r="B11" s="80"/>
      <c r="C11" s="80"/>
      <c r="D11" s="79"/>
      <c r="E11" s="79"/>
      <c r="F11" s="79"/>
      <c r="G11" s="79"/>
      <c r="H11" s="246"/>
    </row>
    <row r="12" spans="1:16" ht="41.4">
      <c r="A12" s="24" t="s">
        <v>613</v>
      </c>
      <c r="B12" s="80"/>
      <c r="C12" s="80"/>
      <c r="D12" s="80"/>
      <c r="E12" s="80"/>
      <c r="F12" s="80"/>
      <c r="G12" s="80"/>
      <c r="H12" s="80"/>
    </row>
    <row r="13" spans="1:16" ht="41.4">
      <c r="A13" s="24" t="s">
        <v>614</v>
      </c>
      <c r="B13" s="80"/>
      <c r="C13" s="80"/>
      <c r="D13" s="80"/>
      <c r="E13" s="80"/>
      <c r="F13" s="80"/>
      <c r="G13" s="80"/>
      <c r="H13" s="80"/>
    </row>
    <row r="14" spans="1:16" ht="40.5" customHeight="1">
      <c r="A14" s="250" t="s">
        <v>122</v>
      </c>
      <c r="B14" s="80"/>
      <c r="C14" s="80"/>
      <c r="D14" s="80"/>
      <c r="E14" s="80"/>
      <c r="F14" s="80"/>
      <c r="G14" s="80"/>
      <c r="H14" s="80"/>
    </row>
    <row r="18" spans="1:1">
      <c r="A18" s="348" t="s">
        <v>180</v>
      </c>
    </row>
    <row r="19" spans="1:1">
      <c r="A19" s="67" t="s">
        <v>134</v>
      </c>
    </row>
    <row r="20" spans="1:1">
      <c r="A20" s="67" t="s">
        <v>135</v>
      </c>
    </row>
  </sheetData>
  <mergeCells count="3">
    <mergeCell ref="A2:H2"/>
    <mergeCell ref="A3:H3"/>
    <mergeCell ref="A5:H5"/>
  </mergeCells>
  <printOptions horizontalCentered="1"/>
  <pageMargins left="0.70866141732283472" right="0" top="0" bottom="0" header="0.31496062992125984" footer="0.31496062992125984"/>
  <pageSetup paperSize="9" scale="98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7"/>
  <sheetViews>
    <sheetView workbookViewId="0">
      <selection activeCell="A4" sqref="A4"/>
    </sheetView>
  </sheetViews>
  <sheetFormatPr defaultRowHeight="13.2"/>
  <cols>
    <col min="1" max="1" width="20.44140625" style="67" customWidth="1"/>
    <col min="2" max="2" width="18.6640625" style="67" customWidth="1"/>
    <col min="3" max="7" width="15.5546875" style="67" customWidth="1"/>
    <col min="8" max="8" width="12.109375" style="67" customWidth="1"/>
    <col min="9" max="9" width="10.6640625" style="67" customWidth="1"/>
    <col min="10" max="10" width="10.109375" style="67" customWidth="1"/>
    <col min="11" max="12" width="5.6640625" style="67" customWidth="1"/>
    <col min="13" max="13" width="6.6640625" style="67" customWidth="1"/>
    <col min="14" max="14" width="9" style="67" customWidth="1"/>
    <col min="15" max="15" width="8" style="67" customWidth="1"/>
    <col min="16" max="16" width="7.33203125" style="67" customWidth="1"/>
    <col min="17" max="17" width="8.109375" style="67" customWidth="1"/>
    <col min="18" max="18" width="13.33203125" style="67" customWidth="1"/>
    <col min="19" max="258" width="9.109375" style="67"/>
    <col min="259" max="259" width="36.6640625" style="67" customWidth="1"/>
    <col min="260" max="260" width="5.5546875" style="67" customWidth="1"/>
    <col min="261" max="261" width="8.5546875" style="67" customWidth="1"/>
    <col min="262" max="262" width="7.33203125" style="67" customWidth="1"/>
    <col min="263" max="263" width="8.5546875" style="67" customWidth="1"/>
    <col min="264" max="264" width="5.33203125" style="67" customWidth="1"/>
    <col min="265" max="265" width="7.33203125" style="67" customWidth="1"/>
    <col min="266" max="266" width="4.5546875" style="67" customWidth="1"/>
    <col min="267" max="268" width="5.6640625" style="67" customWidth="1"/>
    <col min="269" max="269" width="6.6640625" style="67" customWidth="1"/>
    <col min="270" max="270" width="9" style="67" customWidth="1"/>
    <col min="271" max="271" width="8" style="67" customWidth="1"/>
    <col min="272" max="272" width="7.33203125" style="67" customWidth="1"/>
    <col min="273" max="273" width="8.109375" style="67" customWidth="1"/>
    <col min="274" max="274" width="13.33203125" style="67" customWidth="1"/>
    <col min="275" max="514" width="9.109375" style="67"/>
    <col min="515" max="515" width="36.6640625" style="67" customWidth="1"/>
    <col min="516" max="516" width="5.5546875" style="67" customWidth="1"/>
    <col min="517" max="517" width="8.5546875" style="67" customWidth="1"/>
    <col min="518" max="518" width="7.33203125" style="67" customWidth="1"/>
    <col min="519" max="519" width="8.5546875" style="67" customWidth="1"/>
    <col min="520" max="520" width="5.33203125" style="67" customWidth="1"/>
    <col min="521" max="521" width="7.33203125" style="67" customWidth="1"/>
    <col min="522" max="522" width="4.5546875" style="67" customWidth="1"/>
    <col min="523" max="524" width="5.6640625" style="67" customWidth="1"/>
    <col min="525" max="525" width="6.6640625" style="67" customWidth="1"/>
    <col min="526" max="526" width="9" style="67" customWidth="1"/>
    <col min="527" max="527" width="8" style="67" customWidth="1"/>
    <col min="528" max="528" width="7.33203125" style="67" customWidth="1"/>
    <col min="529" max="529" width="8.109375" style="67" customWidth="1"/>
    <col min="530" max="530" width="13.33203125" style="67" customWidth="1"/>
    <col min="531" max="770" width="9.109375" style="67"/>
    <col min="771" max="771" width="36.6640625" style="67" customWidth="1"/>
    <col min="772" max="772" width="5.5546875" style="67" customWidth="1"/>
    <col min="773" max="773" width="8.5546875" style="67" customWidth="1"/>
    <col min="774" max="774" width="7.33203125" style="67" customWidth="1"/>
    <col min="775" max="775" width="8.5546875" style="67" customWidth="1"/>
    <col min="776" max="776" width="5.33203125" style="67" customWidth="1"/>
    <col min="777" max="777" width="7.33203125" style="67" customWidth="1"/>
    <col min="778" max="778" width="4.5546875" style="67" customWidth="1"/>
    <col min="779" max="780" width="5.6640625" style="67" customWidth="1"/>
    <col min="781" max="781" width="6.6640625" style="67" customWidth="1"/>
    <col min="782" max="782" width="9" style="67" customWidth="1"/>
    <col min="783" max="783" width="8" style="67" customWidth="1"/>
    <col min="784" max="784" width="7.33203125" style="67" customWidth="1"/>
    <col min="785" max="785" width="8.109375" style="67" customWidth="1"/>
    <col min="786" max="786" width="13.33203125" style="67" customWidth="1"/>
    <col min="787" max="1026" width="9.109375" style="67"/>
    <col min="1027" max="1027" width="36.6640625" style="67" customWidth="1"/>
    <col min="1028" max="1028" width="5.5546875" style="67" customWidth="1"/>
    <col min="1029" max="1029" width="8.5546875" style="67" customWidth="1"/>
    <col min="1030" max="1030" width="7.33203125" style="67" customWidth="1"/>
    <col min="1031" max="1031" width="8.5546875" style="67" customWidth="1"/>
    <col min="1032" max="1032" width="5.33203125" style="67" customWidth="1"/>
    <col min="1033" max="1033" width="7.33203125" style="67" customWidth="1"/>
    <col min="1034" max="1034" width="4.5546875" style="67" customWidth="1"/>
    <col min="1035" max="1036" width="5.6640625" style="67" customWidth="1"/>
    <col min="1037" max="1037" width="6.6640625" style="67" customWidth="1"/>
    <col min="1038" max="1038" width="9" style="67" customWidth="1"/>
    <col min="1039" max="1039" width="8" style="67" customWidth="1"/>
    <col min="1040" max="1040" width="7.33203125" style="67" customWidth="1"/>
    <col min="1041" max="1041" width="8.109375" style="67" customWidth="1"/>
    <col min="1042" max="1042" width="13.33203125" style="67" customWidth="1"/>
    <col min="1043" max="1282" width="9.109375" style="67"/>
    <col min="1283" max="1283" width="36.6640625" style="67" customWidth="1"/>
    <col min="1284" max="1284" width="5.5546875" style="67" customWidth="1"/>
    <col min="1285" max="1285" width="8.5546875" style="67" customWidth="1"/>
    <col min="1286" max="1286" width="7.33203125" style="67" customWidth="1"/>
    <col min="1287" max="1287" width="8.5546875" style="67" customWidth="1"/>
    <col min="1288" max="1288" width="5.33203125" style="67" customWidth="1"/>
    <col min="1289" max="1289" width="7.33203125" style="67" customWidth="1"/>
    <col min="1290" max="1290" width="4.5546875" style="67" customWidth="1"/>
    <col min="1291" max="1292" width="5.6640625" style="67" customWidth="1"/>
    <col min="1293" max="1293" width="6.6640625" style="67" customWidth="1"/>
    <col min="1294" max="1294" width="9" style="67" customWidth="1"/>
    <col min="1295" max="1295" width="8" style="67" customWidth="1"/>
    <col min="1296" max="1296" width="7.33203125" style="67" customWidth="1"/>
    <col min="1297" max="1297" width="8.109375" style="67" customWidth="1"/>
    <col min="1298" max="1298" width="13.33203125" style="67" customWidth="1"/>
    <col min="1299" max="1538" width="9.109375" style="67"/>
    <col min="1539" max="1539" width="36.6640625" style="67" customWidth="1"/>
    <col min="1540" max="1540" width="5.5546875" style="67" customWidth="1"/>
    <col min="1541" max="1541" width="8.5546875" style="67" customWidth="1"/>
    <col min="1542" max="1542" width="7.33203125" style="67" customWidth="1"/>
    <col min="1543" max="1543" width="8.5546875" style="67" customWidth="1"/>
    <col min="1544" max="1544" width="5.33203125" style="67" customWidth="1"/>
    <col min="1545" max="1545" width="7.33203125" style="67" customWidth="1"/>
    <col min="1546" max="1546" width="4.5546875" style="67" customWidth="1"/>
    <col min="1547" max="1548" width="5.6640625" style="67" customWidth="1"/>
    <col min="1549" max="1549" width="6.6640625" style="67" customWidth="1"/>
    <col min="1550" max="1550" width="9" style="67" customWidth="1"/>
    <col min="1551" max="1551" width="8" style="67" customWidth="1"/>
    <col min="1552" max="1552" width="7.33203125" style="67" customWidth="1"/>
    <col min="1553" max="1553" width="8.109375" style="67" customWidth="1"/>
    <col min="1554" max="1554" width="13.33203125" style="67" customWidth="1"/>
    <col min="1555" max="1794" width="9.109375" style="67"/>
    <col min="1795" max="1795" width="36.6640625" style="67" customWidth="1"/>
    <col min="1796" max="1796" width="5.5546875" style="67" customWidth="1"/>
    <col min="1797" max="1797" width="8.5546875" style="67" customWidth="1"/>
    <col min="1798" max="1798" width="7.33203125" style="67" customWidth="1"/>
    <col min="1799" max="1799" width="8.5546875" style="67" customWidth="1"/>
    <col min="1800" max="1800" width="5.33203125" style="67" customWidth="1"/>
    <col min="1801" max="1801" width="7.33203125" style="67" customWidth="1"/>
    <col min="1802" max="1802" width="4.5546875" style="67" customWidth="1"/>
    <col min="1803" max="1804" width="5.6640625" style="67" customWidth="1"/>
    <col min="1805" max="1805" width="6.6640625" style="67" customWidth="1"/>
    <col min="1806" max="1806" width="9" style="67" customWidth="1"/>
    <col min="1807" max="1807" width="8" style="67" customWidth="1"/>
    <col min="1808" max="1808" width="7.33203125" style="67" customWidth="1"/>
    <col min="1809" max="1809" width="8.109375" style="67" customWidth="1"/>
    <col min="1810" max="1810" width="13.33203125" style="67" customWidth="1"/>
    <col min="1811" max="2050" width="9.109375" style="67"/>
    <col min="2051" max="2051" width="36.6640625" style="67" customWidth="1"/>
    <col min="2052" max="2052" width="5.5546875" style="67" customWidth="1"/>
    <col min="2053" max="2053" width="8.5546875" style="67" customWidth="1"/>
    <col min="2054" max="2054" width="7.33203125" style="67" customWidth="1"/>
    <col min="2055" max="2055" width="8.5546875" style="67" customWidth="1"/>
    <col min="2056" max="2056" width="5.33203125" style="67" customWidth="1"/>
    <col min="2057" max="2057" width="7.33203125" style="67" customWidth="1"/>
    <col min="2058" max="2058" width="4.5546875" style="67" customWidth="1"/>
    <col min="2059" max="2060" width="5.6640625" style="67" customWidth="1"/>
    <col min="2061" max="2061" width="6.6640625" style="67" customWidth="1"/>
    <col min="2062" max="2062" width="9" style="67" customWidth="1"/>
    <col min="2063" max="2063" width="8" style="67" customWidth="1"/>
    <col min="2064" max="2064" width="7.33203125" style="67" customWidth="1"/>
    <col min="2065" max="2065" width="8.109375" style="67" customWidth="1"/>
    <col min="2066" max="2066" width="13.33203125" style="67" customWidth="1"/>
    <col min="2067" max="2306" width="9.109375" style="67"/>
    <col min="2307" max="2307" width="36.6640625" style="67" customWidth="1"/>
    <col min="2308" max="2308" width="5.5546875" style="67" customWidth="1"/>
    <col min="2309" max="2309" width="8.5546875" style="67" customWidth="1"/>
    <col min="2310" max="2310" width="7.33203125" style="67" customWidth="1"/>
    <col min="2311" max="2311" width="8.5546875" style="67" customWidth="1"/>
    <col min="2312" max="2312" width="5.33203125" style="67" customWidth="1"/>
    <col min="2313" max="2313" width="7.33203125" style="67" customWidth="1"/>
    <col min="2314" max="2314" width="4.5546875" style="67" customWidth="1"/>
    <col min="2315" max="2316" width="5.6640625" style="67" customWidth="1"/>
    <col min="2317" max="2317" width="6.6640625" style="67" customWidth="1"/>
    <col min="2318" max="2318" width="9" style="67" customWidth="1"/>
    <col min="2319" max="2319" width="8" style="67" customWidth="1"/>
    <col min="2320" max="2320" width="7.33203125" style="67" customWidth="1"/>
    <col min="2321" max="2321" width="8.109375" style="67" customWidth="1"/>
    <col min="2322" max="2322" width="13.33203125" style="67" customWidth="1"/>
    <col min="2323" max="2562" width="9.109375" style="67"/>
    <col min="2563" max="2563" width="36.6640625" style="67" customWidth="1"/>
    <col min="2564" max="2564" width="5.5546875" style="67" customWidth="1"/>
    <col min="2565" max="2565" width="8.5546875" style="67" customWidth="1"/>
    <col min="2566" max="2566" width="7.33203125" style="67" customWidth="1"/>
    <col min="2567" max="2567" width="8.5546875" style="67" customWidth="1"/>
    <col min="2568" max="2568" width="5.33203125" style="67" customWidth="1"/>
    <col min="2569" max="2569" width="7.33203125" style="67" customWidth="1"/>
    <col min="2570" max="2570" width="4.5546875" style="67" customWidth="1"/>
    <col min="2571" max="2572" width="5.6640625" style="67" customWidth="1"/>
    <col min="2573" max="2573" width="6.6640625" style="67" customWidth="1"/>
    <col min="2574" max="2574" width="9" style="67" customWidth="1"/>
    <col min="2575" max="2575" width="8" style="67" customWidth="1"/>
    <col min="2576" max="2576" width="7.33203125" style="67" customWidth="1"/>
    <col min="2577" max="2577" width="8.109375" style="67" customWidth="1"/>
    <col min="2578" max="2578" width="13.33203125" style="67" customWidth="1"/>
    <col min="2579" max="2818" width="9.109375" style="67"/>
    <col min="2819" max="2819" width="36.6640625" style="67" customWidth="1"/>
    <col min="2820" max="2820" width="5.5546875" style="67" customWidth="1"/>
    <col min="2821" max="2821" width="8.5546875" style="67" customWidth="1"/>
    <col min="2822" max="2822" width="7.33203125" style="67" customWidth="1"/>
    <col min="2823" max="2823" width="8.5546875" style="67" customWidth="1"/>
    <col min="2824" max="2824" width="5.33203125" style="67" customWidth="1"/>
    <col min="2825" max="2825" width="7.33203125" style="67" customWidth="1"/>
    <col min="2826" max="2826" width="4.5546875" style="67" customWidth="1"/>
    <col min="2827" max="2828" width="5.6640625" style="67" customWidth="1"/>
    <col min="2829" max="2829" width="6.6640625" style="67" customWidth="1"/>
    <col min="2830" max="2830" width="9" style="67" customWidth="1"/>
    <col min="2831" max="2831" width="8" style="67" customWidth="1"/>
    <col min="2832" max="2832" width="7.33203125" style="67" customWidth="1"/>
    <col min="2833" max="2833" width="8.109375" style="67" customWidth="1"/>
    <col min="2834" max="2834" width="13.33203125" style="67" customWidth="1"/>
    <col min="2835" max="3074" width="9.109375" style="67"/>
    <col min="3075" max="3075" width="36.6640625" style="67" customWidth="1"/>
    <col min="3076" max="3076" width="5.5546875" style="67" customWidth="1"/>
    <col min="3077" max="3077" width="8.5546875" style="67" customWidth="1"/>
    <col min="3078" max="3078" width="7.33203125" style="67" customWidth="1"/>
    <col min="3079" max="3079" width="8.5546875" style="67" customWidth="1"/>
    <col min="3080" max="3080" width="5.33203125" style="67" customWidth="1"/>
    <col min="3081" max="3081" width="7.33203125" style="67" customWidth="1"/>
    <col min="3082" max="3082" width="4.5546875" style="67" customWidth="1"/>
    <col min="3083" max="3084" width="5.6640625" style="67" customWidth="1"/>
    <col min="3085" max="3085" width="6.6640625" style="67" customWidth="1"/>
    <col min="3086" max="3086" width="9" style="67" customWidth="1"/>
    <col min="3087" max="3087" width="8" style="67" customWidth="1"/>
    <col min="3088" max="3088" width="7.33203125" style="67" customWidth="1"/>
    <col min="3089" max="3089" width="8.109375" style="67" customWidth="1"/>
    <col min="3090" max="3090" width="13.33203125" style="67" customWidth="1"/>
    <col min="3091" max="3330" width="9.109375" style="67"/>
    <col min="3331" max="3331" width="36.6640625" style="67" customWidth="1"/>
    <col min="3332" max="3332" width="5.5546875" style="67" customWidth="1"/>
    <col min="3333" max="3333" width="8.5546875" style="67" customWidth="1"/>
    <col min="3334" max="3334" width="7.33203125" style="67" customWidth="1"/>
    <col min="3335" max="3335" width="8.5546875" style="67" customWidth="1"/>
    <col min="3336" max="3336" width="5.33203125" style="67" customWidth="1"/>
    <col min="3337" max="3337" width="7.33203125" style="67" customWidth="1"/>
    <col min="3338" max="3338" width="4.5546875" style="67" customWidth="1"/>
    <col min="3339" max="3340" width="5.6640625" style="67" customWidth="1"/>
    <col min="3341" max="3341" width="6.6640625" style="67" customWidth="1"/>
    <col min="3342" max="3342" width="9" style="67" customWidth="1"/>
    <col min="3343" max="3343" width="8" style="67" customWidth="1"/>
    <col min="3344" max="3344" width="7.33203125" style="67" customWidth="1"/>
    <col min="3345" max="3345" width="8.109375" style="67" customWidth="1"/>
    <col min="3346" max="3346" width="13.33203125" style="67" customWidth="1"/>
    <col min="3347" max="3586" width="9.109375" style="67"/>
    <col min="3587" max="3587" width="36.6640625" style="67" customWidth="1"/>
    <col min="3588" max="3588" width="5.5546875" style="67" customWidth="1"/>
    <col min="3589" max="3589" width="8.5546875" style="67" customWidth="1"/>
    <col min="3590" max="3590" width="7.33203125" style="67" customWidth="1"/>
    <col min="3591" max="3591" width="8.5546875" style="67" customWidth="1"/>
    <col min="3592" max="3592" width="5.33203125" style="67" customWidth="1"/>
    <col min="3593" max="3593" width="7.33203125" style="67" customWidth="1"/>
    <col min="3594" max="3594" width="4.5546875" style="67" customWidth="1"/>
    <col min="3595" max="3596" width="5.6640625" style="67" customWidth="1"/>
    <col min="3597" max="3597" width="6.6640625" style="67" customWidth="1"/>
    <col min="3598" max="3598" width="9" style="67" customWidth="1"/>
    <col min="3599" max="3599" width="8" style="67" customWidth="1"/>
    <col min="3600" max="3600" width="7.33203125" style="67" customWidth="1"/>
    <col min="3601" max="3601" width="8.109375" style="67" customWidth="1"/>
    <col min="3602" max="3602" width="13.33203125" style="67" customWidth="1"/>
    <col min="3603" max="3842" width="9.109375" style="67"/>
    <col min="3843" max="3843" width="36.6640625" style="67" customWidth="1"/>
    <col min="3844" max="3844" width="5.5546875" style="67" customWidth="1"/>
    <col min="3845" max="3845" width="8.5546875" style="67" customWidth="1"/>
    <col min="3846" max="3846" width="7.33203125" style="67" customWidth="1"/>
    <col min="3847" max="3847" width="8.5546875" style="67" customWidth="1"/>
    <col min="3848" max="3848" width="5.33203125" style="67" customWidth="1"/>
    <col min="3849" max="3849" width="7.33203125" style="67" customWidth="1"/>
    <col min="3850" max="3850" width="4.5546875" style="67" customWidth="1"/>
    <col min="3851" max="3852" width="5.6640625" style="67" customWidth="1"/>
    <col min="3853" max="3853" width="6.6640625" style="67" customWidth="1"/>
    <col min="3854" max="3854" width="9" style="67" customWidth="1"/>
    <col min="3855" max="3855" width="8" style="67" customWidth="1"/>
    <col min="3856" max="3856" width="7.33203125" style="67" customWidth="1"/>
    <col min="3857" max="3857" width="8.109375" style="67" customWidth="1"/>
    <col min="3858" max="3858" width="13.33203125" style="67" customWidth="1"/>
    <col min="3859" max="4098" width="9.109375" style="67"/>
    <col min="4099" max="4099" width="36.6640625" style="67" customWidth="1"/>
    <col min="4100" max="4100" width="5.5546875" style="67" customWidth="1"/>
    <col min="4101" max="4101" width="8.5546875" style="67" customWidth="1"/>
    <col min="4102" max="4102" width="7.33203125" style="67" customWidth="1"/>
    <col min="4103" max="4103" width="8.5546875" style="67" customWidth="1"/>
    <col min="4104" max="4104" width="5.33203125" style="67" customWidth="1"/>
    <col min="4105" max="4105" width="7.33203125" style="67" customWidth="1"/>
    <col min="4106" max="4106" width="4.5546875" style="67" customWidth="1"/>
    <col min="4107" max="4108" width="5.6640625" style="67" customWidth="1"/>
    <col min="4109" max="4109" width="6.6640625" style="67" customWidth="1"/>
    <col min="4110" max="4110" width="9" style="67" customWidth="1"/>
    <col min="4111" max="4111" width="8" style="67" customWidth="1"/>
    <col min="4112" max="4112" width="7.33203125" style="67" customWidth="1"/>
    <col min="4113" max="4113" width="8.109375" style="67" customWidth="1"/>
    <col min="4114" max="4114" width="13.33203125" style="67" customWidth="1"/>
    <col min="4115" max="4354" width="9.109375" style="67"/>
    <col min="4355" max="4355" width="36.6640625" style="67" customWidth="1"/>
    <col min="4356" max="4356" width="5.5546875" style="67" customWidth="1"/>
    <col min="4357" max="4357" width="8.5546875" style="67" customWidth="1"/>
    <col min="4358" max="4358" width="7.33203125" style="67" customWidth="1"/>
    <col min="4359" max="4359" width="8.5546875" style="67" customWidth="1"/>
    <col min="4360" max="4360" width="5.33203125" style="67" customWidth="1"/>
    <col min="4361" max="4361" width="7.33203125" style="67" customWidth="1"/>
    <col min="4362" max="4362" width="4.5546875" style="67" customWidth="1"/>
    <col min="4363" max="4364" width="5.6640625" style="67" customWidth="1"/>
    <col min="4365" max="4365" width="6.6640625" style="67" customWidth="1"/>
    <col min="4366" max="4366" width="9" style="67" customWidth="1"/>
    <col min="4367" max="4367" width="8" style="67" customWidth="1"/>
    <col min="4368" max="4368" width="7.33203125" style="67" customWidth="1"/>
    <col min="4369" max="4369" width="8.109375" style="67" customWidth="1"/>
    <col min="4370" max="4370" width="13.33203125" style="67" customWidth="1"/>
    <col min="4371" max="4610" width="9.109375" style="67"/>
    <col min="4611" max="4611" width="36.6640625" style="67" customWidth="1"/>
    <col min="4612" max="4612" width="5.5546875" style="67" customWidth="1"/>
    <col min="4613" max="4613" width="8.5546875" style="67" customWidth="1"/>
    <col min="4614" max="4614" width="7.33203125" style="67" customWidth="1"/>
    <col min="4615" max="4615" width="8.5546875" style="67" customWidth="1"/>
    <col min="4616" max="4616" width="5.33203125" style="67" customWidth="1"/>
    <col min="4617" max="4617" width="7.33203125" style="67" customWidth="1"/>
    <col min="4618" max="4618" width="4.5546875" style="67" customWidth="1"/>
    <col min="4619" max="4620" width="5.6640625" style="67" customWidth="1"/>
    <col min="4621" max="4621" width="6.6640625" style="67" customWidth="1"/>
    <col min="4622" max="4622" width="9" style="67" customWidth="1"/>
    <col min="4623" max="4623" width="8" style="67" customWidth="1"/>
    <col min="4624" max="4624" width="7.33203125" style="67" customWidth="1"/>
    <col min="4625" max="4625" width="8.109375" style="67" customWidth="1"/>
    <col min="4626" max="4626" width="13.33203125" style="67" customWidth="1"/>
    <col min="4627" max="4866" width="9.109375" style="67"/>
    <col min="4867" max="4867" width="36.6640625" style="67" customWidth="1"/>
    <col min="4868" max="4868" width="5.5546875" style="67" customWidth="1"/>
    <col min="4869" max="4869" width="8.5546875" style="67" customWidth="1"/>
    <col min="4870" max="4870" width="7.33203125" style="67" customWidth="1"/>
    <col min="4871" max="4871" width="8.5546875" style="67" customWidth="1"/>
    <col min="4872" max="4872" width="5.33203125" style="67" customWidth="1"/>
    <col min="4873" max="4873" width="7.33203125" style="67" customWidth="1"/>
    <col min="4874" max="4874" width="4.5546875" style="67" customWidth="1"/>
    <col min="4875" max="4876" width="5.6640625" style="67" customWidth="1"/>
    <col min="4877" max="4877" width="6.6640625" style="67" customWidth="1"/>
    <col min="4878" max="4878" width="9" style="67" customWidth="1"/>
    <col min="4879" max="4879" width="8" style="67" customWidth="1"/>
    <col min="4880" max="4880" width="7.33203125" style="67" customWidth="1"/>
    <col min="4881" max="4881" width="8.109375" style="67" customWidth="1"/>
    <col min="4882" max="4882" width="13.33203125" style="67" customWidth="1"/>
    <col min="4883" max="5122" width="9.109375" style="67"/>
    <col min="5123" max="5123" width="36.6640625" style="67" customWidth="1"/>
    <col min="5124" max="5124" width="5.5546875" style="67" customWidth="1"/>
    <col min="5125" max="5125" width="8.5546875" style="67" customWidth="1"/>
    <col min="5126" max="5126" width="7.33203125" style="67" customWidth="1"/>
    <col min="5127" max="5127" width="8.5546875" style="67" customWidth="1"/>
    <col min="5128" max="5128" width="5.33203125" style="67" customWidth="1"/>
    <col min="5129" max="5129" width="7.33203125" style="67" customWidth="1"/>
    <col min="5130" max="5130" width="4.5546875" style="67" customWidth="1"/>
    <col min="5131" max="5132" width="5.6640625" style="67" customWidth="1"/>
    <col min="5133" max="5133" width="6.6640625" style="67" customWidth="1"/>
    <col min="5134" max="5134" width="9" style="67" customWidth="1"/>
    <col min="5135" max="5135" width="8" style="67" customWidth="1"/>
    <col min="5136" max="5136" width="7.33203125" style="67" customWidth="1"/>
    <col min="5137" max="5137" width="8.109375" style="67" customWidth="1"/>
    <col min="5138" max="5138" width="13.33203125" style="67" customWidth="1"/>
    <col min="5139" max="5378" width="9.109375" style="67"/>
    <col min="5379" max="5379" width="36.6640625" style="67" customWidth="1"/>
    <col min="5380" max="5380" width="5.5546875" style="67" customWidth="1"/>
    <col min="5381" max="5381" width="8.5546875" style="67" customWidth="1"/>
    <col min="5382" max="5382" width="7.33203125" style="67" customWidth="1"/>
    <col min="5383" max="5383" width="8.5546875" style="67" customWidth="1"/>
    <col min="5384" max="5384" width="5.33203125" style="67" customWidth="1"/>
    <col min="5385" max="5385" width="7.33203125" style="67" customWidth="1"/>
    <col min="5386" max="5386" width="4.5546875" style="67" customWidth="1"/>
    <col min="5387" max="5388" width="5.6640625" style="67" customWidth="1"/>
    <col min="5389" max="5389" width="6.6640625" style="67" customWidth="1"/>
    <col min="5390" max="5390" width="9" style="67" customWidth="1"/>
    <col min="5391" max="5391" width="8" style="67" customWidth="1"/>
    <col min="5392" max="5392" width="7.33203125" style="67" customWidth="1"/>
    <col min="5393" max="5393" width="8.109375" style="67" customWidth="1"/>
    <col min="5394" max="5394" width="13.33203125" style="67" customWidth="1"/>
    <col min="5395" max="5634" width="9.109375" style="67"/>
    <col min="5635" max="5635" width="36.6640625" style="67" customWidth="1"/>
    <col min="5636" max="5636" width="5.5546875" style="67" customWidth="1"/>
    <col min="5637" max="5637" width="8.5546875" style="67" customWidth="1"/>
    <col min="5638" max="5638" width="7.33203125" style="67" customWidth="1"/>
    <col min="5639" max="5639" width="8.5546875" style="67" customWidth="1"/>
    <col min="5640" max="5640" width="5.33203125" style="67" customWidth="1"/>
    <col min="5641" max="5641" width="7.33203125" style="67" customWidth="1"/>
    <col min="5642" max="5642" width="4.5546875" style="67" customWidth="1"/>
    <col min="5643" max="5644" width="5.6640625" style="67" customWidth="1"/>
    <col min="5645" max="5645" width="6.6640625" style="67" customWidth="1"/>
    <col min="5646" max="5646" width="9" style="67" customWidth="1"/>
    <col min="5647" max="5647" width="8" style="67" customWidth="1"/>
    <col min="5648" max="5648" width="7.33203125" style="67" customWidth="1"/>
    <col min="5649" max="5649" width="8.109375" style="67" customWidth="1"/>
    <col min="5650" max="5650" width="13.33203125" style="67" customWidth="1"/>
    <col min="5651" max="5890" width="9.109375" style="67"/>
    <col min="5891" max="5891" width="36.6640625" style="67" customWidth="1"/>
    <col min="5892" max="5892" width="5.5546875" style="67" customWidth="1"/>
    <col min="5893" max="5893" width="8.5546875" style="67" customWidth="1"/>
    <col min="5894" max="5894" width="7.33203125" style="67" customWidth="1"/>
    <col min="5895" max="5895" width="8.5546875" style="67" customWidth="1"/>
    <col min="5896" max="5896" width="5.33203125" style="67" customWidth="1"/>
    <col min="5897" max="5897" width="7.33203125" style="67" customWidth="1"/>
    <col min="5898" max="5898" width="4.5546875" style="67" customWidth="1"/>
    <col min="5899" max="5900" width="5.6640625" style="67" customWidth="1"/>
    <col min="5901" max="5901" width="6.6640625" style="67" customWidth="1"/>
    <col min="5902" max="5902" width="9" style="67" customWidth="1"/>
    <col min="5903" max="5903" width="8" style="67" customWidth="1"/>
    <col min="5904" max="5904" width="7.33203125" style="67" customWidth="1"/>
    <col min="5905" max="5905" width="8.109375" style="67" customWidth="1"/>
    <col min="5906" max="5906" width="13.33203125" style="67" customWidth="1"/>
    <col min="5907" max="6146" width="9.109375" style="67"/>
    <col min="6147" max="6147" width="36.6640625" style="67" customWidth="1"/>
    <col min="6148" max="6148" width="5.5546875" style="67" customWidth="1"/>
    <col min="6149" max="6149" width="8.5546875" style="67" customWidth="1"/>
    <col min="6150" max="6150" width="7.33203125" style="67" customWidth="1"/>
    <col min="6151" max="6151" width="8.5546875" style="67" customWidth="1"/>
    <col min="6152" max="6152" width="5.33203125" style="67" customWidth="1"/>
    <col min="6153" max="6153" width="7.33203125" style="67" customWidth="1"/>
    <col min="6154" max="6154" width="4.5546875" style="67" customWidth="1"/>
    <col min="6155" max="6156" width="5.6640625" style="67" customWidth="1"/>
    <col min="6157" max="6157" width="6.6640625" style="67" customWidth="1"/>
    <col min="6158" max="6158" width="9" style="67" customWidth="1"/>
    <col min="6159" max="6159" width="8" style="67" customWidth="1"/>
    <col min="6160" max="6160" width="7.33203125" style="67" customWidth="1"/>
    <col min="6161" max="6161" width="8.109375" style="67" customWidth="1"/>
    <col min="6162" max="6162" width="13.33203125" style="67" customWidth="1"/>
    <col min="6163" max="6402" width="9.109375" style="67"/>
    <col min="6403" max="6403" width="36.6640625" style="67" customWidth="1"/>
    <col min="6404" max="6404" width="5.5546875" style="67" customWidth="1"/>
    <col min="6405" max="6405" width="8.5546875" style="67" customWidth="1"/>
    <col min="6406" max="6406" width="7.33203125" style="67" customWidth="1"/>
    <col min="6407" max="6407" width="8.5546875" style="67" customWidth="1"/>
    <col min="6408" max="6408" width="5.33203125" style="67" customWidth="1"/>
    <col min="6409" max="6409" width="7.33203125" style="67" customWidth="1"/>
    <col min="6410" max="6410" width="4.5546875" style="67" customWidth="1"/>
    <col min="6411" max="6412" width="5.6640625" style="67" customWidth="1"/>
    <col min="6413" max="6413" width="6.6640625" style="67" customWidth="1"/>
    <col min="6414" max="6414" width="9" style="67" customWidth="1"/>
    <col min="6415" max="6415" width="8" style="67" customWidth="1"/>
    <col min="6416" max="6416" width="7.33203125" style="67" customWidth="1"/>
    <col min="6417" max="6417" width="8.109375" style="67" customWidth="1"/>
    <col min="6418" max="6418" width="13.33203125" style="67" customWidth="1"/>
    <col min="6419" max="6658" width="9.109375" style="67"/>
    <col min="6659" max="6659" width="36.6640625" style="67" customWidth="1"/>
    <col min="6660" max="6660" width="5.5546875" style="67" customWidth="1"/>
    <col min="6661" max="6661" width="8.5546875" style="67" customWidth="1"/>
    <col min="6662" max="6662" width="7.33203125" style="67" customWidth="1"/>
    <col min="6663" max="6663" width="8.5546875" style="67" customWidth="1"/>
    <col min="6664" max="6664" width="5.33203125" style="67" customWidth="1"/>
    <col min="6665" max="6665" width="7.33203125" style="67" customWidth="1"/>
    <col min="6666" max="6666" width="4.5546875" style="67" customWidth="1"/>
    <col min="6667" max="6668" width="5.6640625" style="67" customWidth="1"/>
    <col min="6669" max="6669" width="6.6640625" style="67" customWidth="1"/>
    <col min="6670" max="6670" width="9" style="67" customWidth="1"/>
    <col min="6671" max="6671" width="8" style="67" customWidth="1"/>
    <col min="6672" max="6672" width="7.33203125" style="67" customWidth="1"/>
    <col min="6673" max="6673" width="8.109375" style="67" customWidth="1"/>
    <col min="6674" max="6674" width="13.33203125" style="67" customWidth="1"/>
    <col min="6675" max="6914" width="9.109375" style="67"/>
    <col min="6915" max="6915" width="36.6640625" style="67" customWidth="1"/>
    <col min="6916" max="6916" width="5.5546875" style="67" customWidth="1"/>
    <col min="6917" max="6917" width="8.5546875" style="67" customWidth="1"/>
    <col min="6918" max="6918" width="7.33203125" style="67" customWidth="1"/>
    <col min="6919" max="6919" width="8.5546875" style="67" customWidth="1"/>
    <col min="6920" max="6920" width="5.33203125" style="67" customWidth="1"/>
    <col min="6921" max="6921" width="7.33203125" style="67" customWidth="1"/>
    <col min="6922" max="6922" width="4.5546875" style="67" customWidth="1"/>
    <col min="6923" max="6924" width="5.6640625" style="67" customWidth="1"/>
    <col min="6925" max="6925" width="6.6640625" style="67" customWidth="1"/>
    <col min="6926" max="6926" width="9" style="67" customWidth="1"/>
    <col min="6927" max="6927" width="8" style="67" customWidth="1"/>
    <col min="6928" max="6928" width="7.33203125" style="67" customWidth="1"/>
    <col min="6929" max="6929" width="8.109375" style="67" customWidth="1"/>
    <col min="6930" max="6930" width="13.33203125" style="67" customWidth="1"/>
    <col min="6931" max="7170" width="9.109375" style="67"/>
    <col min="7171" max="7171" width="36.6640625" style="67" customWidth="1"/>
    <col min="7172" max="7172" width="5.5546875" style="67" customWidth="1"/>
    <col min="7173" max="7173" width="8.5546875" style="67" customWidth="1"/>
    <col min="7174" max="7174" width="7.33203125" style="67" customWidth="1"/>
    <col min="7175" max="7175" width="8.5546875" style="67" customWidth="1"/>
    <col min="7176" max="7176" width="5.33203125" style="67" customWidth="1"/>
    <col min="7177" max="7177" width="7.33203125" style="67" customWidth="1"/>
    <col min="7178" max="7178" width="4.5546875" style="67" customWidth="1"/>
    <col min="7179" max="7180" width="5.6640625" style="67" customWidth="1"/>
    <col min="7181" max="7181" width="6.6640625" style="67" customWidth="1"/>
    <col min="7182" max="7182" width="9" style="67" customWidth="1"/>
    <col min="7183" max="7183" width="8" style="67" customWidth="1"/>
    <col min="7184" max="7184" width="7.33203125" style="67" customWidth="1"/>
    <col min="7185" max="7185" width="8.109375" style="67" customWidth="1"/>
    <col min="7186" max="7186" width="13.33203125" style="67" customWidth="1"/>
    <col min="7187" max="7426" width="9.109375" style="67"/>
    <col min="7427" max="7427" width="36.6640625" style="67" customWidth="1"/>
    <col min="7428" max="7428" width="5.5546875" style="67" customWidth="1"/>
    <col min="7429" max="7429" width="8.5546875" style="67" customWidth="1"/>
    <col min="7430" max="7430" width="7.33203125" style="67" customWidth="1"/>
    <col min="7431" max="7431" width="8.5546875" style="67" customWidth="1"/>
    <col min="7432" max="7432" width="5.33203125" style="67" customWidth="1"/>
    <col min="7433" max="7433" width="7.33203125" style="67" customWidth="1"/>
    <col min="7434" max="7434" width="4.5546875" style="67" customWidth="1"/>
    <col min="7435" max="7436" width="5.6640625" style="67" customWidth="1"/>
    <col min="7437" max="7437" width="6.6640625" style="67" customWidth="1"/>
    <col min="7438" max="7438" width="9" style="67" customWidth="1"/>
    <col min="7439" max="7439" width="8" style="67" customWidth="1"/>
    <col min="7440" max="7440" width="7.33203125" style="67" customWidth="1"/>
    <col min="7441" max="7441" width="8.109375" style="67" customWidth="1"/>
    <col min="7442" max="7442" width="13.33203125" style="67" customWidth="1"/>
    <col min="7443" max="7682" width="9.109375" style="67"/>
    <col min="7683" max="7683" width="36.6640625" style="67" customWidth="1"/>
    <col min="7684" max="7684" width="5.5546875" style="67" customWidth="1"/>
    <col min="7685" max="7685" width="8.5546875" style="67" customWidth="1"/>
    <col min="7686" max="7686" width="7.33203125" style="67" customWidth="1"/>
    <col min="7687" max="7687" width="8.5546875" style="67" customWidth="1"/>
    <col min="7688" max="7688" width="5.33203125" style="67" customWidth="1"/>
    <col min="7689" max="7689" width="7.33203125" style="67" customWidth="1"/>
    <col min="7690" max="7690" width="4.5546875" style="67" customWidth="1"/>
    <col min="7691" max="7692" width="5.6640625" style="67" customWidth="1"/>
    <col min="7693" max="7693" width="6.6640625" style="67" customWidth="1"/>
    <col min="7694" max="7694" width="9" style="67" customWidth="1"/>
    <col min="7695" max="7695" width="8" style="67" customWidth="1"/>
    <col min="7696" max="7696" width="7.33203125" style="67" customWidth="1"/>
    <col min="7697" max="7697" width="8.109375" style="67" customWidth="1"/>
    <col min="7698" max="7698" width="13.33203125" style="67" customWidth="1"/>
    <col min="7699" max="7938" width="9.109375" style="67"/>
    <col min="7939" max="7939" width="36.6640625" style="67" customWidth="1"/>
    <col min="7940" max="7940" width="5.5546875" style="67" customWidth="1"/>
    <col min="7941" max="7941" width="8.5546875" style="67" customWidth="1"/>
    <col min="7942" max="7942" width="7.33203125" style="67" customWidth="1"/>
    <col min="7943" max="7943" width="8.5546875" style="67" customWidth="1"/>
    <col min="7944" max="7944" width="5.33203125" style="67" customWidth="1"/>
    <col min="7945" max="7945" width="7.33203125" style="67" customWidth="1"/>
    <col min="7946" max="7946" width="4.5546875" style="67" customWidth="1"/>
    <col min="7947" max="7948" width="5.6640625" style="67" customWidth="1"/>
    <col min="7949" max="7949" width="6.6640625" style="67" customWidth="1"/>
    <col min="7950" max="7950" width="9" style="67" customWidth="1"/>
    <col min="7951" max="7951" width="8" style="67" customWidth="1"/>
    <col min="7952" max="7952" width="7.33203125" style="67" customWidth="1"/>
    <col min="7953" max="7953" width="8.109375" style="67" customWidth="1"/>
    <col min="7954" max="7954" width="13.33203125" style="67" customWidth="1"/>
    <col min="7955" max="8194" width="9.109375" style="67"/>
    <col min="8195" max="8195" width="36.6640625" style="67" customWidth="1"/>
    <col min="8196" max="8196" width="5.5546875" style="67" customWidth="1"/>
    <col min="8197" max="8197" width="8.5546875" style="67" customWidth="1"/>
    <col min="8198" max="8198" width="7.33203125" style="67" customWidth="1"/>
    <col min="8199" max="8199" width="8.5546875" style="67" customWidth="1"/>
    <col min="8200" max="8200" width="5.33203125" style="67" customWidth="1"/>
    <col min="8201" max="8201" width="7.33203125" style="67" customWidth="1"/>
    <col min="8202" max="8202" width="4.5546875" style="67" customWidth="1"/>
    <col min="8203" max="8204" width="5.6640625" style="67" customWidth="1"/>
    <col min="8205" max="8205" width="6.6640625" style="67" customWidth="1"/>
    <col min="8206" max="8206" width="9" style="67" customWidth="1"/>
    <col min="8207" max="8207" width="8" style="67" customWidth="1"/>
    <col min="8208" max="8208" width="7.33203125" style="67" customWidth="1"/>
    <col min="8209" max="8209" width="8.109375" style="67" customWidth="1"/>
    <col min="8210" max="8210" width="13.33203125" style="67" customWidth="1"/>
    <col min="8211" max="8450" width="9.109375" style="67"/>
    <col min="8451" max="8451" width="36.6640625" style="67" customWidth="1"/>
    <col min="8452" max="8452" width="5.5546875" style="67" customWidth="1"/>
    <col min="8453" max="8453" width="8.5546875" style="67" customWidth="1"/>
    <col min="8454" max="8454" width="7.33203125" style="67" customWidth="1"/>
    <col min="8455" max="8455" width="8.5546875" style="67" customWidth="1"/>
    <col min="8456" max="8456" width="5.33203125" style="67" customWidth="1"/>
    <col min="8457" max="8457" width="7.33203125" style="67" customWidth="1"/>
    <col min="8458" max="8458" width="4.5546875" style="67" customWidth="1"/>
    <col min="8459" max="8460" width="5.6640625" style="67" customWidth="1"/>
    <col min="8461" max="8461" width="6.6640625" style="67" customWidth="1"/>
    <col min="8462" max="8462" width="9" style="67" customWidth="1"/>
    <col min="8463" max="8463" width="8" style="67" customWidth="1"/>
    <col min="8464" max="8464" width="7.33203125" style="67" customWidth="1"/>
    <col min="8465" max="8465" width="8.109375" style="67" customWidth="1"/>
    <col min="8466" max="8466" width="13.33203125" style="67" customWidth="1"/>
    <col min="8467" max="8706" width="9.109375" style="67"/>
    <col min="8707" max="8707" width="36.6640625" style="67" customWidth="1"/>
    <col min="8708" max="8708" width="5.5546875" style="67" customWidth="1"/>
    <col min="8709" max="8709" width="8.5546875" style="67" customWidth="1"/>
    <col min="8710" max="8710" width="7.33203125" style="67" customWidth="1"/>
    <col min="8711" max="8711" width="8.5546875" style="67" customWidth="1"/>
    <col min="8712" max="8712" width="5.33203125" style="67" customWidth="1"/>
    <col min="8713" max="8713" width="7.33203125" style="67" customWidth="1"/>
    <col min="8714" max="8714" width="4.5546875" style="67" customWidth="1"/>
    <col min="8715" max="8716" width="5.6640625" style="67" customWidth="1"/>
    <col min="8717" max="8717" width="6.6640625" style="67" customWidth="1"/>
    <col min="8718" max="8718" width="9" style="67" customWidth="1"/>
    <col min="8719" max="8719" width="8" style="67" customWidth="1"/>
    <col min="8720" max="8720" width="7.33203125" style="67" customWidth="1"/>
    <col min="8721" max="8721" width="8.109375" style="67" customWidth="1"/>
    <col min="8722" max="8722" width="13.33203125" style="67" customWidth="1"/>
    <col min="8723" max="8962" width="9.109375" style="67"/>
    <col min="8963" max="8963" width="36.6640625" style="67" customWidth="1"/>
    <col min="8964" max="8964" width="5.5546875" style="67" customWidth="1"/>
    <col min="8965" max="8965" width="8.5546875" style="67" customWidth="1"/>
    <col min="8966" max="8966" width="7.33203125" style="67" customWidth="1"/>
    <col min="8967" max="8967" width="8.5546875" style="67" customWidth="1"/>
    <col min="8968" max="8968" width="5.33203125" style="67" customWidth="1"/>
    <col min="8969" max="8969" width="7.33203125" style="67" customWidth="1"/>
    <col min="8970" max="8970" width="4.5546875" style="67" customWidth="1"/>
    <col min="8971" max="8972" width="5.6640625" style="67" customWidth="1"/>
    <col min="8973" max="8973" width="6.6640625" style="67" customWidth="1"/>
    <col min="8974" max="8974" width="9" style="67" customWidth="1"/>
    <col min="8975" max="8975" width="8" style="67" customWidth="1"/>
    <col min="8976" max="8976" width="7.33203125" style="67" customWidth="1"/>
    <col min="8977" max="8977" width="8.109375" style="67" customWidth="1"/>
    <col min="8978" max="8978" width="13.33203125" style="67" customWidth="1"/>
    <col min="8979" max="9218" width="9.109375" style="67"/>
    <col min="9219" max="9219" width="36.6640625" style="67" customWidth="1"/>
    <col min="9220" max="9220" width="5.5546875" style="67" customWidth="1"/>
    <col min="9221" max="9221" width="8.5546875" style="67" customWidth="1"/>
    <col min="9222" max="9222" width="7.33203125" style="67" customWidth="1"/>
    <col min="9223" max="9223" width="8.5546875" style="67" customWidth="1"/>
    <col min="9224" max="9224" width="5.33203125" style="67" customWidth="1"/>
    <col min="9225" max="9225" width="7.33203125" style="67" customWidth="1"/>
    <col min="9226" max="9226" width="4.5546875" style="67" customWidth="1"/>
    <col min="9227" max="9228" width="5.6640625" style="67" customWidth="1"/>
    <col min="9229" max="9229" width="6.6640625" style="67" customWidth="1"/>
    <col min="9230" max="9230" width="9" style="67" customWidth="1"/>
    <col min="9231" max="9231" width="8" style="67" customWidth="1"/>
    <col min="9232" max="9232" width="7.33203125" style="67" customWidth="1"/>
    <col min="9233" max="9233" width="8.109375" style="67" customWidth="1"/>
    <col min="9234" max="9234" width="13.33203125" style="67" customWidth="1"/>
    <col min="9235" max="9474" width="9.109375" style="67"/>
    <col min="9475" max="9475" width="36.6640625" style="67" customWidth="1"/>
    <col min="9476" max="9476" width="5.5546875" style="67" customWidth="1"/>
    <col min="9477" max="9477" width="8.5546875" style="67" customWidth="1"/>
    <col min="9478" max="9478" width="7.33203125" style="67" customWidth="1"/>
    <col min="9479" max="9479" width="8.5546875" style="67" customWidth="1"/>
    <col min="9480" max="9480" width="5.33203125" style="67" customWidth="1"/>
    <col min="9481" max="9481" width="7.33203125" style="67" customWidth="1"/>
    <col min="9482" max="9482" width="4.5546875" style="67" customWidth="1"/>
    <col min="9483" max="9484" width="5.6640625" style="67" customWidth="1"/>
    <col min="9485" max="9485" width="6.6640625" style="67" customWidth="1"/>
    <col min="9486" max="9486" width="9" style="67" customWidth="1"/>
    <col min="9487" max="9487" width="8" style="67" customWidth="1"/>
    <col min="9488" max="9488" width="7.33203125" style="67" customWidth="1"/>
    <col min="9489" max="9489" width="8.109375" style="67" customWidth="1"/>
    <col min="9490" max="9490" width="13.33203125" style="67" customWidth="1"/>
    <col min="9491" max="9730" width="9.109375" style="67"/>
    <col min="9731" max="9731" width="36.6640625" style="67" customWidth="1"/>
    <col min="9732" max="9732" width="5.5546875" style="67" customWidth="1"/>
    <col min="9733" max="9733" width="8.5546875" style="67" customWidth="1"/>
    <col min="9734" max="9734" width="7.33203125" style="67" customWidth="1"/>
    <col min="9735" max="9735" width="8.5546875" style="67" customWidth="1"/>
    <col min="9736" max="9736" width="5.33203125" style="67" customWidth="1"/>
    <col min="9737" max="9737" width="7.33203125" style="67" customWidth="1"/>
    <col min="9738" max="9738" width="4.5546875" style="67" customWidth="1"/>
    <col min="9739" max="9740" width="5.6640625" style="67" customWidth="1"/>
    <col min="9741" max="9741" width="6.6640625" style="67" customWidth="1"/>
    <col min="9742" max="9742" width="9" style="67" customWidth="1"/>
    <col min="9743" max="9743" width="8" style="67" customWidth="1"/>
    <col min="9744" max="9744" width="7.33203125" style="67" customWidth="1"/>
    <col min="9745" max="9745" width="8.109375" style="67" customWidth="1"/>
    <col min="9746" max="9746" width="13.33203125" style="67" customWidth="1"/>
    <col min="9747" max="9986" width="9.109375" style="67"/>
    <col min="9987" max="9987" width="36.6640625" style="67" customWidth="1"/>
    <col min="9988" max="9988" width="5.5546875" style="67" customWidth="1"/>
    <col min="9989" max="9989" width="8.5546875" style="67" customWidth="1"/>
    <col min="9990" max="9990" width="7.33203125" style="67" customWidth="1"/>
    <col min="9991" max="9991" width="8.5546875" style="67" customWidth="1"/>
    <col min="9992" max="9992" width="5.33203125" style="67" customWidth="1"/>
    <col min="9993" max="9993" width="7.33203125" style="67" customWidth="1"/>
    <col min="9994" max="9994" width="4.5546875" style="67" customWidth="1"/>
    <col min="9995" max="9996" width="5.6640625" style="67" customWidth="1"/>
    <col min="9997" max="9997" width="6.6640625" style="67" customWidth="1"/>
    <col min="9998" max="9998" width="9" style="67" customWidth="1"/>
    <col min="9999" max="9999" width="8" style="67" customWidth="1"/>
    <col min="10000" max="10000" width="7.33203125" style="67" customWidth="1"/>
    <col min="10001" max="10001" width="8.109375" style="67" customWidth="1"/>
    <col min="10002" max="10002" width="13.33203125" style="67" customWidth="1"/>
    <col min="10003" max="10242" width="9.109375" style="67"/>
    <col min="10243" max="10243" width="36.6640625" style="67" customWidth="1"/>
    <col min="10244" max="10244" width="5.5546875" style="67" customWidth="1"/>
    <col min="10245" max="10245" width="8.5546875" style="67" customWidth="1"/>
    <col min="10246" max="10246" width="7.33203125" style="67" customWidth="1"/>
    <col min="10247" max="10247" width="8.5546875" style="67" customWidth="1"/>
    <col min="10248" max="10248" width="5.33203125" style="67" customWidth="1"/>
    <col min="10249" max="10249" width="7.33203125" style="67" customWidth="1"/>
    <col min="10250" max="10250" width="4.5546875" style="67" customWidth="1"/>
    <col min="10251" max="10252" width="5.6640625" style="67" customWidth="1"/>
    <col min="10253" max="10253" width="6.6640625" style="67" customWidth="1"/>
    <col min="10254" max="10254" width="9" style="67" customWidth="1"/>
    <col min="10255" max="10255" width="8" style="67" customWidth="1"/>
    <col min="10256" max="10256" width="7.33203125" style="67" customWidth="1"/>
    <col min="10257" max="10257" width="8.109375" style="67" customWidth="1"/>
    <col min="10258" max="10258" width="13.33203125" style="67" customWidth="1"/>
    <col min="10259" max="10498" width="9.109375" style="67"/>
    <col min="10499" max="10499" width="36.6640625" style="67" customWidth="1"/>
    <col min="10500" max="10500" width="5.5546875" style="67" customWidth="1"/>
    <col min="10501" max="10501" width="8.5546875" style="67" customWidth="1"/>
    <col min="10502" max="10502" width="7.33203125" style="67" customWidth="1"/>
    <col min="10503" max="10503" width="8.5546875" style="67" customWidth="1"/>
    <col min="10504" max="10504" width="5.33203125" style="67" customWidth="1"/>
    <col min="10505" max="10505" width="7.33203125" style="67" customWidth="1"/>
    <col min="10506" max="10506" width="4.5546875" style="67" customWidth="1"/>
    <col min="10507" max="10508" width="5.6640625" style="67" customWidth="1"/>
    <col min="10509" max="10509" width="6.6640625" style="67" customWidth="1"/>
    <col min="10510" max="10510" width="9" style="67" customWidth="1"/>
    <col min="10511" max="10511" width="8" style="67" customWidth="1"/>
    <col min="10512" max="10512" width="7.33203125" style="67" customWidth="1"/>
    <col min="10513" max="10513" width="8.109375" style="67" customWidth="1"/>
    <col min="10514" max="10514" width="13.33203125" style="67" customWidth="1"/>
    <col min="10515" max="10754" width="9.109375" style="67"/>
    <col min="10755" max="10755" width="36.6640625" style="67" customWidth="1"/>
    <col min="10756" max="10756" width="5.5546875" style="67" customWidth="1"/>
    <col min="10757" max="10757" width="8.5546875" style="67" customWidth="1"/>
    <col min="10758" max="10758" width="7.33203125" style="67" customWidth="1"/>
    <col min="10759" max="10759" width="8.5546875" style="67" customWidth="1"/>
    <col min="10760" max="10760" width="5.33203125" style="67" customWidth="1"/>
    <col min="10761" max="10761" width="7.33203125" style="67" customWidth="1"/>
    <col min="10762" max="10762" width="4.5546875" style="67" customWidth="1"/>
    <col min="10763" max="10764" width="5.6640625" style="67" customWidth="1"/>
    <col min="10765" max="10765" width="6.6640625" style="67" customWidth="1"/>
    <col min="10766" max="10766" width="9" style="67" customWidth="1"/>
    <col min="10767" max="10767" width="8" style="67" customWidth="1"/>
    <col min="10768" max="10768" width="7.33203125" style="67" customWidth="1"/>
    <col min="10769" max="10769" width="8.109375" style="67" customWidth="1"/>
    <col min="10770" max="10770" width="13.33203125" style="67" customWidth="1"/>
    <col min="10771" max="11010" width="9.109375" style="67"/>
    <col min="11011" max="11011" width="36.6640625" style="67" customWidth="1"/>
    <col min="11012" max="11012" width="5.5546875" style="67" customWidth="1"/>
    <col min="11013" max="11013" width="8.5546875" style="67" customWidth="1"/>
    <col min="11014" max="11014" width="7.33203125" style="67" customWidth="1"/>
    <col min="11015" max="11015" width="8.5546875" style="67" customWidth="1"/>
    <col min="11016" max="11016" width="5.33203125" style="67" customWidth="1"/>
    <col min="11017" max="11017" width="7.33203125" style="67" customWidth="1"/>
    <col min="11018" max="11018" width="4.5546875" style="67" customWidth="1"/>
    <col min="11019" max="11020" width="5.6640625" style="67" customWidth="1"/>
    <col min="11021" max="11021" width="6.6640625" style="67" customWidth="1"/>
    <col min="11022" max="11022" width="9" style="67" customWidth="1"/>
    <col min="11023" max="11023" width="8" style="67" customWidth="1"/>
    <col min="11024" max="11024" width="7.33203125" style="67" customWidth="1"/>
    <col min="11025" max="11025" width="8.109375" style="67" customWidth="1"/>
    <col min="11026" max="11026" width="13.33203125" style="67" customWidth="1"/>
    <col min="11027" max="11266" width="9.109375" style="67"/>
    <col min="11267" max="11267" width="36.6640625" style="67" customWidth="1"/>
    <col min="11268" max="11268" width="5.5546875" style="67" customWidth="1"/>
    <col min="11269" max="11269" width="8.5546875" style="67" customWidth="1"/>
    <col min="11270" max="11270" width="7.33203125" style="67" customWidth="1"/>
    <col min="11271" max="11271" width="8.5546875" style="67" customWidth="1"/>
    <col min="11272" max="11272" width="5.33203125" style="67" customWidth="1"/>
    <col min="11273" max="11273" width="7.33203125" style="67" customWidth="1"/>
    <col min="11274" max="11274" width="4.5546875" style="67" customWidth="1"/>
    <col min="11275" max="11276" width="5.6640625" style="67" customWidth="1"/>
    <col min="11277" max="11277" width="6.6640625" style="67" customWidth="1"/>
    <col min="11278" max="11278" width="9" style="67" customWidth="1"/>
    <col min="11279" max="11279" width="8" style="67" customWidth="1"/>
    <col min="11280" max="11280" width="7.33203125" style="67" customWidth="1"/>
    <col min="11281" max="11281" width="8.109375" style="67" customWidth="1"/>
    <col min="11282" max="11282" width="13.33203125" style="67" customWidth="1"/>
    <col min="11283" max="11522" width="9.109375" style="67"/>
    <col min="11523" max="11523" width="36.6640625" style="67" customWidth="1"/>
    <col min="11524" max="11524" width="5.5546875" style="67" customWidth="1"/>
    <col min="11525" max="11525" width="8.5546875" style="67" customWidth="1"/>
    <col min="11526" max="11526" width="7.33203125" style="67" customWidth="1"/>
    <col min="11527" max="11527" width="8.5546875" style="67" customWidth="1"/>
    <col min="11528" max="11528" width="5.33203125" style="67" customWidth="1"/>
    <col min="11529" max="11529" width="7.33203125" style="67" customWidth="1"/>
    <col min="11530" max="11530" width="4.5546875" style="67" customWidth="1"/>
    <col min="11531" max="11532" width="5.6640625" style="67" customWidth="1"/>
    <col min="11533" max="11533" width="6.6640625" style="67" customWidth="1"/>
    <col min="11534" max="11534" width="9" style="67" customWidth="1"/>
    <col min="11535" max="11535" width="8" style="67" customWidth="1"/>
    <col min="11536" max="11536" width="7.33203125" style="67" customWidth="1"/>
    <col min="11537" max="11537" width="8.109375" style="67" customWidth="1"/>
    <col min="11538" max="11538" width="13.33203125" style="67" customWidth="1"/>
    <col min="11539" max="11778" width="9.109375" style="67"/>
    <col min="11779" max="11779" width="36.6640625" style="67" customWidth="1"/>
    <col min="11780" max="11780" width="5.5546875" style="67" customWidth="1"/>
    <col min="11781" max="11781" width="8.5546875" style="67" customWidth="1"/>
    <col min="11782" max="11782" width="7.33203125" style="67" customWidth="1"/>
    <col min="11783" max="11783" width="8.5546875" style="67" customWidth="1"/>
    <col min="11784" max="11784" width="5.33203125" style="67" customWidth="1"/>
    <col min="11785" max="11785" width="7.33203125" style="67" customWidth="1"/>
    <col min="11786" max="11786" width="4.5546875" style="67" customWidth="1"/>
    <col min="11787" max="11788" width="5.6640625" style="67" customWidth="1"/>
    <col min="11789" max="11789" width="6.6640625" style="67" customWidth="1"/>
    <col min="11790" max="11790" width="9" style="67" customWidth="1"/>
    <col min="11791" max="11791" width="8" style="67" customWidth="1"/>
    <col min="11792" max="11792" width="7.33203125" style="67" customWidth="1"/>
    <col min="11793" max="11793" width="8.109375" style="67" customWidth="1"/>
    <col min="11794" max="11794" width="13.33203125" style="67" customWidth="1"/>
    <col min="11795" max="12034" width="9.109375" style="67"/>
    <col min="12035" max="12035" width="36.6640625" style="67" customWidth="1"/>
    <col min="12036" max="12036" width="5.5546875" style="67" customWidth="1"/>
    <col min="12037" max="12037" width="8.5546875" style="67" customWidth="1"/>
    <col min="12038" max="12038" width="7.33203125" style="67" customWidth="1"/>
    <col min="12039" max="12039" width="8.5546875" style="67" customWidth="1"/>
    <col min="12040" max="12040" width="5.33203125" style="67" customWidth="1"/>
    <col min="12041" max="12041" width="7.33203125" style="67" customWidth="1"/>
    <col min="12042" max="12042" width="4.5546875" style="67" customWidth="1"/>
    <col min="12043" max="12044" width="5.6640625" style="67" customWidth="1"/>
    <col min="12045" max="12045" width="6.6640625" style="67" customWidth="1"/>
    <col min="12046" max="12046" width="9" style="67" customWidth="1"/>
    <col min="12047" max="12047" width="8" style="67" customWidth="1"/>
    <col min="12048" max="12048" width="7.33203125" style="67" customWidth="1"/>
    <col min="12049" max="12049" width="8.109375" style="67" customWidth="1"/>
    <col min="12050" max="12050" width="13.33203125" style="67" customWidth="1"/>
    <col min="12051" max="12290" width="9.109375" style="67"/>
    <col min="12291" max="12291" width="36.6640625" style="67" customWidth="1"/>
    <col min="12292" max="12292" width="5.5546875" style="67" customWidth="1"/>
    <col min="12293" max="12293" width="8.5546875" style="67" customWidth="1"/>
    <col min="12294" max="12294" width="7.33203125" style="67" customWidth="1"/>
    <col min="12295" max="12295" width="8.5546875" style="67" customWidth="1"/>
    <col min="12296" max="12296" width="5.33203125" style="67" customWidth="1"/>
    <col min="12297" max="12297" width="7.33203125" style="67" customWidth="1"/>
    <col min="12298" max="12298" width="4.5546875" style="67" customWidth="1"/>
    <col min="12299" max="12300" width="5.6640625" style="67" customWidth="1"/>
    <col min="12301" max="12301" width="6.6640625" style="67" customWidth="1"/>
    <col min="12302" max="12302" width="9" style="67" customWidth="1"/>
    <col min="12303" max="12303" width="8" style="67" customWidth="1"/>
    <col min="12304" max="12304" width="7.33203125" style="67" customWidth="1"/>
    <col min="12305" max="12305" width="8.109375" style="67" customWidth="1"/>
    <col min="12306" max="12306" width="13.33203125" style="67" customWidth="1"/>
    <col min="12307" max="12546" width="9.109375" style="67"/>
    <col min="12547" max="12547" width="36.6640625" style="67" customWidth="1"/>
    <col min="12548" max="12548" width="5.5546875" style="67" customWidth="1"/>
    <col min="12549" max="12549" width="8.5546875" style="67" customWidth="1"/>
    <col min="12550" max="12550" width="7.33203125" style="67" customWidth="1"/>
    <col min="12551" max="12551" width="8.5546875" style="67" customWidth="1"/>
    <col min="12552" max="12552" width="5.33203125" style="67" customWidth="1"/>
    <col min="12553" max="12553" width="7.33203125" style="67" customWidth="1"/>
    <col min="12554" max="12554" width="4.5546875" style="67" customWidth="1"/>
    <col min="12555" max="12556" width="5.6640625" style="67" customWidth="1"/>
    <col min="12557" max="12557" width="6.6640625" style="67" customWidth="1"/>
    <col min="12558" max="12558" width="9" style="67" customWidth="1"/>
    <col min="12559" max="12559" width="8" style="67" customWidth="1"/>
    <col min="12560" max="12560" width="7.33203125" style="67" customWidth="1"/>
    <col min="12561" max="12561" width="8.109375" style="67" customWidth="1"/>
    <col min="12562" max="12562" width="13.33203125" style="67" customWidth="1"/>
    <col min="12563" max="12802" width="9.109375" style="67"/>
    <col min="12803" max="12803" width="36.6640625" style="67" customWidth="1"/>
    <col min="12804" max="12804" width="5.5546875" style="67" customWidth="1"/>
    <col min="12805" max="12805" width="8.5546875" style="67" customWidth="1"/>
    <col min="12806" max="12806" width="7.33203125" style="67" customWidth="1"/>
    <col min="12807" max="12807" width="8.5546875" style="67" customWidth="1"/>
    <col min="12808" max="12808" width="5.33203125" style="67" customWidth="1"/>
    <col min="12809" max="12809" width="7.33203125" style="67" customWidth="1"/>
    <col min="12810" max="12810" width="4.5546875" style="67" customWidth="1"/>
    <col min="12811" max="12812" width="5.6640625" style="67" customWidth="1"/>
    <col min="12813" max="12813" width="6.6640625" style="67" customWidth="1"/>
    <col min="12814" max="12814" width="9" style="67" customWidth="1"/>
    <col min="12815" max="12815" width="8" style="67" customWidth="1"/>
    <col min="12816" max="12816" width="7.33203125" style="67" customWidth="1"/>
    <col min="12817" max="12817" width="8.109375" style="67" customWidth="1"/>
    <col min="12818" max="12818" width="13.33203125" style="67" customWidth="1"/>
    <col min="12819" max="13058" width="9.109375" style="67"/>
    <col min="13059" max="13059" width="36.6640625" style="67" customWidth="1"/>
    <col min="13060" max="13060" width="5.5546875" style="67" customWidth="1"/>
    <col min="13061" max="13061" width="8.5546875" style="67" customWidth="1"/>
    <col min="13062" max="13062" width="7.33203125" style="67" customWidth="1"/>
    <col min="13063" max="13063" width="8.5546875" style="67" customWidth="1"/>
    <col min="13064" max="13064" width="5.33203125" style="67" customWidth="1"/>
    <col min="13065" max="13065" width="7.33203125" style="67" customWidth="1"/>
    <col min="13066" max="13066" width="4.5546875" style="67" customWidth="1"/>
    <col min="13067" max="13068" width="5.6640625" style="67" customWidth="1"/>
    <col min="13069" max="13069" width="6.6640625" style="67" customWidth="1"/>
    <col min="13070" max="13070" width="9" style="67" customWidth="1"/>
    <col min="13071" max="13071" width="8" style="67" customWidth="1"/>
    <col min="13072" max="13072" width="7.33203125" style="67" customWidth="1"/>
    <col min="13073" max="13073" width="8.109375" style="67" customWidth="1"/>
    <col min="13074" max="13074" width="13.33203125" style="67" customWidth="1"/>
    <col min="13075" max="13314" width="9.109375" style="67"/>
    <col min="13315" max="13315" width="36.6640625" style="67" customWidth="1"/>
    <col min="13316" max="13316" width="5.5546875" style="67" customWidth="1"/>
    <col min="13317" max="13317" width="8.5546875" style="67" customWidth="1"/>
    <col min="13318" max="13318" width="7.33203125" style="67" customWidth="1"/>
    <col min="13319" max="13319" width="8.5546875" style="67" customWidth="1"/>
    <col min="13320" max="13320" width="5.33203125" style="67" customWidth="1"/>
    <col min="13321" max="13321" width="7.33203125" style="67" customWidth="1"/>
    <col min="13322" max="13322" width="4.5546875" style="67" customWidth="1"/>
    <col min="13323" max="13324" width="5.6640625" style="67" customWidth="1"/>
    <col min="13325" max="13325" width="6.6640625" style="67" customWidth="1"/>
    <col min="13326" max="13326" width="9" style="67" customWidth="1"/>
    <col min="13327" max="13327" width="8" style="67" customWidth="1"/>
    <col min="13328" max="13328" width="7.33203125" style="67" customWidth="1"/>
    <col min="13329" max="13329" width="8.109375" style="67" customWidth="1"/>
    <col min="13330" max="13330" width="13.33203125" style="67" customWidth="1"/>
    <col min="13331" max="13570" width="9.109375" style="67"/>
    <col min="13571" max="13571" width="36.6640625" style="67" customWidth="1"/>
    <col min="13572" max="13572" width="5.5546875" style="67" customWidth="1"/>
    <col min="13573" max="13573" width="8.5546875" style="67" customWidth="1"/>
    <col min="13574" max="13574" width="7.33203125" style="67" customWidth="1"/>
    <col min="13575" max="13575" width="8.5546875" style="67" customWidth="1"/>
    <col min="13576" max="13576" width="5.33203125" style="67" customWidth="1"/>
    <col min="13577" max="13577" width="7.33203125" style="67" customWidth="1"/>
    <col min="13578" max="13578" width="4.5546875" style="67" customWidth="1"/>
    <col min="13579" max="13580" width="5.6640625" style="67" customWidth="1"/>
    <col min="13581" max="13581" width="6.6640625" style="67" customWidth="1"/>
    <col min="13582" max="13582" width="9" style="67" customWidth="1"/>
    <col min="13583" max="13583" width="8" style="67" customWidth="1"/>
    <col min="13584" max="13584" width="7.33203125" style="67" customWidth="1"/>
    <col min="13585" max="13585" width="8.109375" style="67" customWidth="1"/>
    <col min="13586" max="13586" width="13.33203125" style="67" customWidth="1"/>
    <col min="13587" max="13826" width="9.109375" style="67"/>
    <col min="13827" max="13827" width="36.6640625" style="67" customWidth="1"/>
    <col min="13828" max="13828" width="5.5546875" style="67" customWidth="1"/>
    <col min="13829" max="13829" width="8.5546875" style="67" customWidth="1"/>
    <col min="13830" max="13830" width="7.33203125" style="67" customWidth="1"/>
    <col min="13831" max="13831" width="8.5546875" style="67" customWidth="1"/>
    <col min="13832" max="13832" width="5.33203125" style="67" customWidth="1"/>
    <col min="13833" max="13833" width="7.33203125" style="67" customWidth="1"/>
    <col min="13834" max="13834" width="4.5546875" style="67" customWidth="1"/>
    <col min="13835" max="13836" width="5.6640625" style="67" customWidth="1"/>
    <col min="13837" max="13837" width="6.6640625" style="67" customWidth="1"/>
    <col min="13838" max="13838" width="9" style="67" customWidth="1"/>
    <col min="13839" max="13839" width="8" style="67" customWidth="1"/>
    <col min="13840" max="13840" width="7.33203125" style="67" customWidth="1"/>
    <col min="13841" max="13841" width="8.109375" style="67" customWidth="1"/>
    <col min="13842" max="13842" width="13.33203125" style="67" customWidth="1"/>
    <col min="13843" max="14082" width="9.109375" style="67"/>
    <col min="14083" max="14083" width="36.6640625" style="67" customWidth="1"/>
    <col min="14084" max="14084" width="5.5546875" style="67" customWidth="1"/>
    <col min="14085" max="14085" width="8.5546875" style="67" customWidth="1"/>
    <col min="14086" max="14086" width="7.33203125" style="67" customWidth="1"/>
    <col min="14087" max="14087" width="8.5546875" style="67" customWidth="1"/>
    <col min="14088" max="14088" width="5.33203125" style="67" customWidth="1"/>
    <col min="14089" max="14089" width="7.33203125" style="67" customWidth="1"/>
    <col min="14090" max="14090" width="4.5546875" style="67" customWidth="1"/>
    <col min="14091" max="14092" width="5.6640625" style="67" customWidth="1"/>
    <col min="14093" max="14093" width="6.6640625" style="67" customWidth="1"/>
    <col min="14094" max="14094" width="9" style="67" customWidth="1"/>
    <col min="14095" max="14095" width="8" style="67" customWidth="1"/>
    <col min="14096" max="14096" width="7.33203125" style="67" customWidth="1"/>
    <col min="14097" max="14097" width="8.109375" style="67" customWidth="1"/>
    <col min="14098" max="14098" width="13.33203125" style="67" customWidth="1"/>
    <col min="14099" max="14338" width="9.109375" style="67"/>
    <col min="14339" max="14339" width="36.6640625" style="67" customWidth="1"/>
    <col min="14340" max="14340" width="5.5546875" style="67" customWidth="1"/>
    <col min="14341" max="14341" width="8.5546875" style="67" customWidth="1"/>
    <col min="14342" max="14342" width="7.33203125" style="67" customWidth="1"/>
    <col min="14343" max="14343" width="8.5546875" style="67" customWidth="1"/>
    <col min="14344" max="14344" width="5.33203125" style="67" customWidth="1"/>
    <col min="14345" max="14345" width="7.33203125" style="67" customWidth="1"/>
    <col min="14346" max="14346" width="4.5546875" style="67" customWidth="1"/>
    <col min="14347" max="14348" width="5.6640625" style="67" customWidth="1"/>
    <col min="14349" max="14349" width="6.6640625" style="67" customWidth="1"/>
    <col min="14350" max="14350" width="9" style="67" customWidth="1"/>
    <col min="14351" max="14351" width="8" style="67" customWidth="1"/>
    <col min="14352" max="14352" width="7.33203125" style="67" customWidth="1"/>
    <col min="14353" max="14353" width="8.109375" style="67" customWidth="1"/>
    <col min="14354" max="14354" width="13.33203125" style="67" customWidth="1"/>
    <col min="14355" max="14594" width="9.109375" style="67"/>
    <col min="14595" max="14595" width="36.6640625" style="67" customWidth="1"/>
    <col min="14596" max="14596" width="5.5546875" style="67" customWidth="1"/>
    <col min="14597" max="14597" width="8.5546875" style="67" customWidth="1"/>
    <col min="14598" max="14598" width="7.33203125" style="67" customWidth="1"/>
    <col min="14599" max="14599" width="8.5546875" style="67" customWidth="1"/>
    <col min="14600" max="14600" width="5.33203125" style="67" customWidth="1"/>
    <col min="14601" max="14601" width="7.33203125" style="67" customWidth="1"/>
    <col min="14602" max="14602" width="4.5546875" style="67" customWidth="1"/>
    <col min="14603" max="14604" width="5.6640625" style="67" customWidth="1"/>
    <col min="14605" max="14605" width="6.6640625" style="67" customWidth="1"/>
    <col min="14606" max="14606" width="9" style="67" customWidth="1"/>
    <col min="14607" max="14607" width="8" style="67" customWidth="1"/>
    <col min="14608" max="14608" width="7.33203125" style="67" customWidth="1"/>
    <col min="14609" max="14609" width="8.109375" style="67" customWidth="1"/>
    <col min="14610" max="14610" width="13.33203125" style="67" customWidth="1"/>
    <col min="14611" max="14850" width="9.109375" style="67"/>
    <col min="14851" max="14851" width="36.6640625" style="67" customWidth="1"/>
    <col min="14852" max="14852" width="5.5546875" style="67" customWidth="1"/>
    <col min="14853" max="14853" width="8.5546875" style="67" customWidth="1"/>
    <col min="14854" max="14854" width="7.33203125" style="67" customWidth="1"/>
    <col min="14855" max="14855" width="8.5546875" style="67" customWidth="1"/>
    <col min="14856" max="14856" width="5.33203125" style="67" customWidth="1"/>
    <col min="14857" max="14857" width="7.33203125" style="67" customWidth="1"/>
    <col min="14858" max="14858" width="4.5546875" style="67" customWidth="1"/>
    <col min="14859" max="14860" width="5.6640625" style="67" customWidth="1"/>
    <col min="14861" max="14861" width="6.6640625" style="67" customWidth="1"/>
    <col min="14862" max="14862" width="9" style="67" customWidth="1"/>
    <col min="14863" max="14863" width="8" style="67" customWidth="1"/>
    <col min="14864" max="14864" width="7.33203125" style="67" customWidth="1"/>
    <col min="14865" max="14865" width="8.109375" style="67" customWidth="1"/>
    <col min="14866" max="14866" width="13.33203125" style="67" customWidth="1"/>
    <col min="14867" max="15106" width="9.109375" style="67"/>
    <col min="15107" max="15107" width="36.6640625" style="67" customWidth="1"/>
    <col min="15108" max="15108" width="5.5546875" style="67" customWidth="1"/>
    <col min="15109" max="15109" width="8.5546875" style="67" customWidth="1"/>
    <col min="15110" max="15110" width="7.33203125" style="67" customWidth="1"/>
    <col min="15111" max="15111" width="8.5546875" style="67" customWidth="1"/>
    <col min="15112" max="15112" width="5.33203125" style="67" customWidth="1"/>
    <col min="15113" max="15113" width="7.33203125" style="67" customWidth="1"/>
    <col min="15114" max="15114" width="4.5546875" style="67" customWidth="1"/>
    <col min="15115" max="15116" width="5.6640625" style="67" customWidth="1"/>
    <col min="15117" max="15117" width="6.6640625" style="67" customWidth="1"/>
    <col min="15118" max="15118" width="9" style="67" customWidth="1"/>
    <col min="15119" max="15119" width="8" style="67" customWidth="1"/>
    <col min="15120" max="15120" width="7.33203125" style="67" customWidth="1"/>
    <col min="15121" max="15121" width="8.109375" style="67" customWidth="1"/>
    <col min="15122" max="15122" width="13.33203125" style="67" customWidth="1"/>
    <col min="15123" max="15362" width="9.109375" style="67"/>
    <col min="15363" max="15363" width="36.6640625" style="67" customWidth="1"/>
    <col min="15364" max="15364" width="5.5546875" style="67" customWidth="1"/>
    <col min="15365" max="15365" width="8.5546875" style="67" customWidth="1"/>
    <col min="15366" max="15366" width="7.33203125" style="67" customWidth="1"/>
    <col min="15367" max="15367" width="8.5546875" style="67" customWidth="1"/>
    <col min="15368" max="15368" width="5.33203125" style="67" customWidth="1"/>
    <col min="15369" max="15369" width="7.33203125" style="67" customWidth="1"/>
    <col min="15370" max="15370" width="4.5546875" style="67" customWidth="1"/>
    <col min="15371" max="15372" width="5.6640625" style="67" customWidth="1"/>
    <col min="15373" max="15373" width="6.6640625" style="67" customWidth="1"/>
    <col min="15374" max="15374" width="9" style="67" customWidth="1"/>
    <col min="15375" max="15375" width="8" style="67" customWidth="1"/>
    <col min="15376" max="15376" width="7.33203125" style="67" customWidth="1"/>
    <col min="15377" max="15377" width="8.109375" style="67" customWidth="1"/>
    <col min="15378" max="15378" width="13.33203125" style="67" customWidth="1"/>
    <col min="15379" max="15618" width="9.109375" style="67"/>
    <col min="15619" max="15619" width="36.6640625" style="67" customWidth="1"/>
    <col min="15620" max="15620" width="5.5546875" style="67" customWidth="1"/>
    <col min="15621" max="15621" width="8.5546875" style="67" customWidth="1"/>
    <col min="15622" max="15622" width="7.33203125" style="67" customWidth="1"/>
    <col min="15623" max="15623" width="8.5546875" style="67" customWidth="1"/>
    <col min="15624" max="15624" width="5.33203125" style="67" customWidth="1"/>
    <col min="15625" max="15625" width="7.33203125" style="67" customWidth="1"/>
    <col min="15626" max="15626" width="4.5546875" style="67" customWidth="1"/>
    <col min="15627" max="15628" width="5.6640625" style="67" customWidth="1"/>
    <col min="15629" max="15629" width="6.6640625" style="67" customWidth="1"/>
    <col min="15630" max="15630" width="9" style="67" customWidth="1"/>
    <col min="15631" max="15631" width="8" style="67" customWidth="1"/>
    <col min="15632" max="15632" width="7.33203125" style="67" customWidth="1"/>
    <col min="15633" max="15633" width="8.109375" style="67" customWidth="1"/>
    <col min="15634" max="15634" width="13.33203125" style="67" customWidth="1"/>
    <col min="15635" max="15874" width="9.109375" style="67"/>
    <col min="15875" max="15875" width="36.6640625" style="67" customWidth="1"/>
    <col min="15876" max="15876" width="5.5546875" style="67" customWidth="1"/>
    <col min="15877" max="15877" width="8.5546875" style="67" customWidth="1"/>
    <col min="15878" max="15878" width="7.33203125" style="67" customWidth="1"/>
    <col min="15879" max="15879" width="8.5546875" style="67" customWidth="1"/>
    <col min="15880" max="15880" width="5.33203125" style="67" customWidth="1"/>
    <col min="15881" max="15881" width="7.33203125" style="67" customWidth="1"/>
    <col min="15882" max="15882" width="4.5546875" style="67" customWidth="1"/>
    <col min="15883" max="15884" width="5.6640625" style="67" customWidth="1"/>
    <col min="15885" max="15885" width="6.6640625" style="67" customWidth="1"/>
    <col min="15886" max="15886" width="9" style="67" customWidth="1"/>
    <col min="15887" max="15887" width="8" style="67" customWidth="1"/>
    <col min="15888" max="15888" width="7.33203125" style="67" customWidth="1"/>
    <col min="15889" max="15889" width="8.109375" style="67" customWidth="1"/>
    <col min="15890" max="15890" width="13.33203125" style="67" customWidth="1"/>
    <col min="15891" max="16130" width="9.109375" style="67"/>
    <col min="16131" max="16131" width="36.6640625" style="67" customWidth="1"/>
    <col min="16132" max="16132" width="5.5546875" style="67" customWidth="1"/>
    <col min="16133" max="16133" width="8.5546875" style="67" customWidth="1"/>
    <col min="16134" max="16134" width="7.33203125" style="67" customWidth="1"/>
    <col min="16135" max="16135" width="8.5546875" style="67" customWidth="1"/>
    <col min="16136" max="16136" width="5.33203125" style="67" customWidth="1"/>
    <col min="16137" max="16137" width="7.33203125" style="67" customWidth="1"/>
    <col min="16138" max="16138" width="4.5546875" style="67" customWidth="1"/>
    <col min="16139" max="16140" width="5.6640625" style="67" customWidth="1"/>
    <col min="16141" max="16141" width="6.6640625" style="67" customWidth="1"/>
    <col min="16142" max="16142" width="9" style="67" customWidth="1"/>
    <col min="16143" max="16143" width="8" style="67" customWidth="1"/>
    <col min="16144" max="16144" width="7.33203125" style="67" customWidth="1"/>
    <col min="16145" max="16145" width="8.109375" style="67" customWidth="1"/>
    <col min="16146" max="16146" width="13.33203125" style="67" customWidth="1"/>
    <col min="16147" max="16384" width="9.109375" style="67"/>
  </cols>
  <sheetData>
    <row r="1" spans="1:17">
      <c r="I1" s="91" t="s">
        <v>642</v>
      </c>
    </row>
    <row r="2" spans="1:17" ht="18">
      <c r="A2" s="528" t="s">
        <v>370</v>
      </c>
      <c r="B2" s="528"/>
      <c r="C2" s="528"/>
      <c r="D2" s="528"/>
      <c r="E2" s="528"/>
      <c r="F2" s="528"/>
      <c r="G2" s="528"/>
      <c r="H2" s="528"/>
      <c r="I2" s="528"/>
      <c r="J2" s="236"/>
      <c r="K2" s="236"/>
      <c r="L2" s="236"/>
      <c r="M2" s="236"/>
      <c r="N2" s="236"/>
      <c r="O2" s="236"/>
      <c r="P2" s="236"/>
      <c r="Q2" s="91"/>
    </row>
    <row r="3" spans="1:17" ht="18.75" customHeight="1">
      <c r="A3" s="527" t="s">
        <v>707</v>
      </c>
      <c r="B3" s="527"/>
      <c r="C3" s="527"/>
      <c r="D3" s="527"/>
      <c r="E3" s="527"/>
      <c r="F3" s="527"/>
      <c r="G3" s="527"/>
      <c r="H3" s="527"/>
      <c r="I3" s="527"/>
      <c r="J3" s="248"/>
      <c r="K3" s="248"/>
      <c r="L3" s="248"/>
      <c r="M3" s="248"/>
      <c r="N3" s="248"/>
      <c r="O3" s="248"/>
      <c r="P3" s="248"/>
      <c r="Q3" s="248"/>
    </row>
    <row r="4" spans="1:17" ht="6" customHeight="1">
      <c r="A4" s="237"/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</row>
    <row r="5" spans="1:17">
      <c r="A5" s="454" t="s">
        <v>145</v>
      </c>
      <c r="B5" s="454"/>
      <c r="C5" s="454"/>
      <c r="D5" s="454"/>
      <c r="E5" s="454"/>
      <c r="F5" s="454"/>
      <c r="G5" s="454"/>
      <c r="H5" s="454"/>
      <c r="I5" s="454"/>
      <c r="O5" s="237"/>
      <c r="P5" s="237"/>
    </row>
    <row r="6" spans="1:17">
      <c r="A6" s="244"/>
      <c r="B6" s="238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  <c r="P6" s="237"/>
      <c r="Q6" s="237"/>
    </row>
    <row r="7" spans="1:17">
      <c r="B7" s="82"/>
      <c r="C7" s="239"/>
      <c r="D7" s="239"/>
      <c r="E7" s="239"/>
      <c r="F7" s="239"/>
      <c r="G7" s="239"/>
      <c r="H7" s="239"/>
      <c r="I7" s="239"/>
      <c r="J7" s="239"/>
      <c r="K7" s="239"/>
      <c r="L7" s="239"/>
      <c r="M7" s="239"/>
      <c r="N7" s="82"/>
      <c r="O7" s="82"/>
      <c r="P7" s="82"/>
      <c r="Q7" s="82"/>
    </row>
    <row r="8" spans="1:17">
      <c r="B8" s="240"/>
    </row>
    <row r="9" spans="1:17" ht="87" customHeight="1">
      <c r="A9" s="529" t="s">
        <v>647</v>
      </c>
      <c r="B9" s="530" t="s">
        <v>649</v>
      </c>
      <c r="C9" s="529" t="s">
        <v>648</v>
      </c>
      <c r="D9" s="529" t="s">
        <v>651</v>
      </c>
      <c r="E9" s="529" t="s">
        <v>650</v>
      </c>
      <c r="F9" s="407" t="s">
        <v>643</v>
      </c>
      <c r="G9" s="407" t="s">
        <v>644</v>
      </c>
      <c r="H9" s="404" t="s">
        <v>7</v>
      </c>
      <c r="I9" s="406"/>
    </row>
    <row r="10" spans="1:17" ht="64.5" customHeight="1">
      <c r="A10" s="529"/>
      <c r="B10" s="530"/>
      <c r="C10" s="529"/>
      <c r="D10" s="529"/>
      <c r="E10" s="529"/>
      <c r="F10" s="409"/>
      <c r="G10" s="409"/>
      <c r="H10" s="358" t="s">
        <v>645</v>
      </c>
      <c r="I10" s="358" t="s">
        <v>646</v>
      </c>
    </row>
    <row r="11" spans="1:17" ht="29.25" customHeight="1">
      <c r="A11" s="384"/>
      <c r="B11" s="384"/>
      <c r="C11" s="384">
        <f>A11+B11*2</f>
        <v>0</v>
      </c>
      <c r="D11" s="385">
        <v>5000</v>
      </c>
      <c r="E11" s="386">
        <f>+D11*1.7</f>
        <v>8500</v>
      </c>
      <c r="F11" s="388">
        <v>1.302</v>
      </c>
      <c r="G11" s="386">
        <f>+E11*C11*12*F11</f>
        <v>0</v>
      </c>
      <c r="H11" s="387">
        <f>E11*C11*12</f>
        <v>0</v>
      </c>
      <c r="I11" s="387">
        <f>+G11-H11</f>
        <v>0</v>
      </c>
    </row>
    <row r="15" spans="1:17">
      <c r="A15" s="368" t="s">
        <v>180</v>
      </c>
    </row>
    <row r="16" spans="1:17">
      <c r="A16" s="67" t="s">
        <v>134</v>
      </c>
    </row>
    <row r="17" spans="1:1">
      <c r="A17" s="67" t="s">
        <v>135</v>
      </c>
    </row>
  </sheetData>
  <mergeCells count="11">
    <mergeCell ref="H9:I9"/>
    <mergeCell ref="D9:D10"/>
    <mergeCell ref="C9:C10"/>
    <mergeCell ref="A2:I2"/>
    <mergeCell ref="A3:I3"/>
    <mergeCell ref="A5:I5"/>
    <mergeCell ref="A9:A10"/>
    <mergeCell ref="B9:B10"/>
    <mergeCell ref="E9:E10"/>
    <mergeCell ref="F9:F10"/>
    <mergeCell ref="G9:G10"/>
  </mergeCells>
  <printOptions horizontalCentered="1"/>
  <pageMargins left="0.70866141732283472" right="0" top="0" bottom="0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R119"/>
  <sheetViews>
    <sheetView workbookViewId="0">
      <pane xSplit="5" ySplit="7" topLeftCell="F108" activePane="bottomRight" state="frozen"/>
      <selection activeCell="H122" sqref="H122"/>
      <selection pane="topRight" activeCell="H122" sqref="H122"/>
      <selection pane="bottomLeft" activeCell="H122" sqref="H122"/>
      <selection pane="bottomRight" activeCell="B2" sqref="B2"/>
    </sheetView>
  </sheetViews>
  <sheetFormatPr defaultRowHeight="13.8"/>
  <cols>
    <col min="1" max="1" width="6.88671875" customWidth="1"/>
    <col min="2" max="2" width="39.109375" customWidth="1"/>
    <col min="3" max="3" width="6.5546875" customWidth="1"/>
    <col min="4" max="4" width="5.44140625" customWidth="1"/>
    <col min="5" max="5" width="6.109375" customWidth="1"/>
    <col min="6" max="6" width="9.88671875" customWidth="1"/>
    <col min="7" max="7" width="8.5546875" customWidth="1"/>
    <col min="8" max="8" width="8" customWidth="1"/>
    <col min="9" max="9" width="8.88671875" customWidth="1"/>
    <col min="10" max="10" width="8.5546875" customWidth="1"/>
    <col min="11" max="11" width="8.88671875" customWidth="1"/>
    <col min="12" max="12" width="9.44140625" customWidth="1"/>
    <col min="13" max="15" width="8.88671875" customWidth="1"/>
    <col min="16" max="16" width="7.33203125" customWidth="1"/>
    <col min="17" max="17" width="8.6640625" customWidth="1"/>
    <col min="18" max="18" width="10" bestFit="1" customWidth="1"/>
  </cols>
  <sheetData>
    <row r="1" spans="1:44">
      <c r="B1" t="s">
        <v>682</v>
      </c>
      <c r="R1" s="271" t="s">
        <v>445</v>
      </c>
    </row>
    <row r="3" spans="1:44" ht="15" customHeight="1">
      <c r="A3" s="403" t="s">
        <v>0</v>
      </c>
      <c r="B3" s="403" t="s">
        <v>1</v>
      </c>
      <c r="C3" s="403" t="s">
        <v>477</v>
      </c>
      <c r="D3" s="403" t="s">
        <v>4</v>
      </c>
      <c r="E3" s="403" t="s">
        <v>3</v>
      </c>
      <c r="F3" s="403" t="s">
        <v>5</v>
      </c>
      <c r="G3" s="403"/>
      <c r="H3" s="403"/>
      <c r="I3" s="403"/>
      <c r="J3" s="403"/>
      <c r="K3" s="403"/>
      <c r="L3" s="403"/>
      <c r="M3" s="403"/>
      <c r="N3" s="403"/>
      <c r="O3" s="403"/>
      <c r="P3" s="403"/>
      <c r="Q3" s="403"/>
      <c r="R3" s="403"/>
      <c r="S3" s="403" t="s">
        <v>5</v>
      </c>
      <c r="T3" s="403"/>
      <c r="U3" s="403"/>
      <c r="V3" s="403"/>
      <c r="W3" s="403"/>
      <c r="X3" s="403"/>
      <c r="Y3" s="403"/>
      <c r="Z3" s="403"/>
      <c r="AA3" s="403"/>
      <c r="AB3" s="403"/>
      <c r="AC3" s="403"/>
      <c r="AD3" s="403"/>
      <c r="AE3" s="403"/>
      <c r="AF3" s="403" t="s">
        <v>5</v>
      </c>
      <c r="AG3" s="403"/>
      <c r="AH3" s="403"/>
      <c r="AI3" s="403"/>
      <c r="AJ3" s="403"/>
      <c r="AK3" s="403"/>
      <c r="AL3" s="403"/>
      <c r="AM3" s="403"/>
      <c r="AN3" s="403"/>
      <c r="AO3" s="403"/>
      <c r="AP3" s="403"/>
      <c r="AQ3" s="403"/>
      <c r="AR3" s="403"/>
    </row>
    <row r="4" spans="1:44">
      <c r="A4" s="403"/>
      <c r="B4" s="403"/>
      <c r="C4" s="403"/>
      <c r="D4" s="403"/>
      <c r="E4" s="403"/>
      <c r="F4" s="414" t="s">
        <v>679</v>
      </c>
      <c r="G4" s="403" t="s">
        <v>39</v>
      </c>
      <c r="H4" s="403"/>
      <c r="I4" s="403"/>
      <c r="J4" s="403"/>
      <c r="K4" s="403"/>
      <c r="L4" s="403"/>
      <c r="M4" s="403"/>
      <c r="N4" s="403"/>
      <c r="O4" s="403"/>
      <c r="P4" s="403"/>
      <c r="Q4" s="403"/>
      <c r="R4" s="403"/>
      <c r="S4" s="414" t="s">
        <v>679</v>
      </c>
      <c r="T4" s="403" t="s">
        <v>39</v>
      </c>
      <c r="U4" s="403"/>
      <c r="V4" s="403"/>
      <c r="W4" s="403"/>
      <c r="X4" s="403"/>
      <c r="Y4" s="403"/>
      <c r="Z4" s="403"/>
      <c r="AA4" s="403"/>
      <c r="AB4" s="403"/>
      <c r="AC4" s="403"/>
      <c r="AD4" s="403"/>
      <c r="AE4" s="403"/>
      <c r="AF4" s="414" t="s">
        <v>679</v>
      </c>
      <c r="AG4" s="403" t="s">
        <v>39</v>
      </c>
      <c r="AH4" s="403"/>
      <c r="AI4" s="403"/>
      <c r="AJ4" s="403"/>
      <c r="AK4" s="403"/>
      <c r="AL4" s="403"/>
      <c r="AM4" s="403"/>
      <c r="AN4" s="403"/>
      <c r="AO4" s="403"/>
      <c r="AP4" s="403"/>
      <c r="AQ4" s="403"/>
      <c r="AR4" s="403"/>
    </row>
    <row r="5" spans="1:44">
      <c r="A5" s="403"/>
      <c r="B5" s="403"/>
      <c r="C5" s="403"/>
      <c r="D5" s="403"/>
      <c r="E5" s="403"/>
      <c r="F5" s="415"/>
      <c r="G5" s="417" t="s">
        <v>32</v>
      </c>
      <c r="H5" s="417"/>
      <c r="I5" s="417"/>
      <c r="J5" s="417"/>
      <c r="K5" s="417" t="s">
        <v>33</v>
      </c>
      <c r="L5" s="417"/>
      <c r="M5" s="417"/>
      <c r="N5" s="417"/>
      <c r="O5" s="417" t="s">
        <v>34</v>
      </c>
      <c r="P5" s="417"/>
      <c r="Q5" s="417"/>
      <c r="R5" s="417"/>
      <c r="S5" s="415"/>
      <c r="T5" s="417" t="s">
        <v>32</v>
      </c>
      <c r="U5" s="417"/>
      <c r="V5" s="417"/>
      <c r="W5" s="417"/>
      <c r="X5" s="417" t="s">
        <v>33</v>
      </c>
      <c r="Y5" s="417"/>
      <c r="Z5" s="417"/>
      <c r="AA5" s="417"/>
      <c r="AB5" s="417" t="s">
        <v>34</v>
      </c>
      <c r="AC5" s="417"/>
      <c r="AD5" s="417"/>
      <c r="AE5" s="417"/>
      <c r="AF5" s="415"/>
      <c r="AG5" s="417" t="s">
        <v>32</v>
      </c>
      <c r="AH5" s="417"/>
      <c r="AI5" s="417"/>
      <c r="AJ5" s="417"/>
      <c r="AK5" s="417" t="s">
        <v>33</v>
      </c>
      <c r="AL5" s="417"/>
      <c r="AM5" s="417"/>
      <c r="AN5" s="417"/>
      <c r="AO5" s="417" t="s">
        <v>34</v>
      </c>
      <c r="AP5" s="417"/>
      <c r="AQ5" s="417"/>
      <c r="AR5" s="417"/>
    </row>
    <row r="6" spans="1:44">
      <c r="A6" s="403"/>
      <c r="B6" s="403"/>
      <c r="C6" s="403"/>
      <c r="D6" s="403"/>
      <c r="E6" s="403"/>
      <c r="F6" s="415"/>
      <c r="G6" s="402" t="s">
        <v>43</v>
      </c>
      <c r="H6" s="402" t="s">
        <v>44</v>
      </c>
      <c r="I6" s="402"/>
      <c r="J6" s="402"/>
      <c r="K6" s="402" t="s">
        <v>43</v>
      </c>
      <c r="L6" s="402" t="s">
        <v>44</v>
      </c>
      <c r="M6" s="402"/>
      <c r="N6" s="402"/>
      <c r="O6" s="402" t="s">
        <v>43</v>
      </c>
      <c r="P6" s="402" t="s">
        <v>44</v>
      </c>
      <c r="Q6" s="402"/>
      <c r="R6" s="402"/>
      <c r="S6" s="415"/>
      <c r="T6" s="402" t="s">
        <v>43</v>
      </c>
      <c r="U6" s="402" t="s">
        <v>44</v>
      </c>
      <c r="V6" s="402"/>
      <c r="W6" s="402"/>
      <c r="X6" s="402" t="s">
        <v>43</v>
      </c>
      <c r="Y6" s="402" t="s">
        <v>44</v>
      </c>
      <c r="Z6" s="402"/>
      <c r="AA6" s="402"/>
      <c r="AB6" s="402" t="s">
        <v>43</v>
      </c>
      <c r="AC6" s="402" t="s">
        <v>44</v>
      </c>
      <c r="AD6" s="402"/>
      <c r="AE6" s="402"/>
      <c r="AF6" s="415"/>
      <c r="AG6" s="402" t="s">
        <v>43</v>
      </c>
      <c r="AH6" s="402" t="s">
        <v>44</v>
      </c>
      <c r="AI6" s="402"/>
      <c r="AJ6" s="402"/>
      <c r="AK6" s="402" t="s">
        <v>43</v>
      </c>
      <c r="AL6" s="402" t="s">
        <v>44</v>
      </c>
      <c r="AM6" s="402"/>
      <c r="AN6" s="402"/>
      <c r="AO6" s="402" t="s">
        <v>43</v>
      </c>
      <c r="AP6" s="402" t="s">
        <v>44</v>
      </c>
      <c r="AQ6" s="402"/>
      <c r="AR6" s="402"/>
    </row>
    <row r="7" spans="1:44" ht="49.5" customHeight="1">
      <c r="A7" s="403"/>
      <c r="B7" s="403"/>
      <c r="C7" s="403"/>
      <c r="D7" s="403"/>
      <c r="E7" s="403"/>
      <c r="F7" s="416"/>
      <c r="G7" s="402"/>
      <c r="H7" s="1" t="s">
        <v>629</v>
      </c>
      <c r="I7" s="1" t="s">
        <v>45</v>
      </c>
      <c r="J7" s="1" t="s">
        <v>46</v>
      </c>
      <c r="K7" s="402"/>
      <c r="L7" s="1" t="s">
        <v>629</v>
      </c>
      <c r="M7" s="1" t="s">
        <v>45</v>
      </c>
      <c r="N7" s="1" t="s">
        <v>46</v>
      </c>
      <c r="O7" s="402"/>
      <c r="P7" s="1" t="s">
        <v>629</v>
      </c>
      <c r="Q7" s="1" t="s">
        <v>45</v>
      </c>
      <c r="R7" s="1" t="s">
        <v>46</v>
      </c>
      <c r="S7" s="416"/>
      <c r="T7" s="402"/>
      <c r="U7" s="1" t="s">
        <v>629</v>
      </c>
      <c r="V7" s="1" t="s">
        <v>45</v>
      </c>
      <c r="W7" s="1" t="s">
        <v>46</v>
      </c>
      <c r="X7" s="402"/>
      <c r="Y7" s="1" t="s">
        <v>629</v>
      </c>
      <c r="Z7" s="1" t="s">
        <v>45</v>
      </c>
      <c r="AA7" s="1" t="s">
        <v>46</v>
      </c>
      <c r="AB7" s="402"/>
      <c r="AC7" s="1" t="s">
        <v>629</v>
      </c>
      <c r="AD7" s="1" t="s">
        <v>45</v>
      </c>
      <c r="AE7" s="1" t="s">
        <v>46</v>
      </c>
      <c r="AF7" s="416"/>
      <c r="AG7" s="402"/>
      <c r="AH7" s="1" t="s">
        <v>629</v>
      </c>
      <c r="AI7" s="1" t="s">
        <v>45</v>
      </c>
      <c r="AJ7" s="1" t="s">
        <v>46</v>
      </c>
      <c r="AK7" s="402"/>
      <c r="AL7" s="1" t="s">
        <v>629</v>
      </c>
      <c r="AM7" s="1" t="s">
        <v>45</v>
      </c>
      <c r="AN7" s="1" t="s">
        <v>46</v>
      </c>
      <c r="AO7" s="402"/>
      <c r="AP7" s="1" t="s">
        <v>629</v>
      </c>
      <c r="AQ7" s="1" t="s">
        <v>45</v>
      </c>
      <c r="AR7" s="1" t="s">
        <v>46</v>
      </c>
    </row>
    <row r="8" spans="1:44">
      <c r="A8" s="358">
        <v>1</v>
      </c>
      <c r="B8" s="358">
        <v>2</v>
      </c>
      <c r="C8" s="359">
        <v>3</v>
      </c>
      <c r="D8" s="359">
        <v>4</v>
      </c>
      <c r="E8" s="359">
        <v>5</v>
      </c>
      <c r="F8" s="358">
        <v>6</v>
      </c>
      <c r="G8" s="358">
        <v>7</v>
      </c>
      <c r="H8" s="358">
        <v>8</v>
      </c>
      <c r="I8" s="358"/>
      <c r="J8" s="358">
        <v>9</v>
      </c>
      <c r="K8" s="358">
        <v>10</v>
      </c>
      <c r="L8" s="358">
        <v>11</v>
      </c>
      <c r="M8" s="358"/>
      <c r="N8" s="358">
        <v>12</v>
      </c>
      <c r="O8" s="358">
        <v>13</v>
      </c>
      <c r="P8" s="358">
        <v>14</v>
      </c>
      <c r="Q8" s="358"/>
      <c r="R8" s="358">
        <v>15</v>
      </c>
      <c r="S8" s="399">
        <v>6</v>
      </c>
      <c r="T8" s="399">
        <v>7</v>
      </c>
      <c r="U8" s="399">
        <v>8</v>
      </c>
      <c r="V8" s="399"/>
      <c r="W8" s="399">
        <v>9</v>
      </c>
      <c r="X8" s="399">
        <v>10</v>
      </c>
      <c r="Y8" s="399">
        <v>11</v>
      </c>
      <c r="Z8" s="399"/>
      <c r="AA8" s="399">
        <v>12</v>
      </c>
      <c r="AB8" s="399">
        <v>13</v>
      </c>
      <c r="AC8" s="399">
        <v>14</v>
      </c>
      <c r="AD8" s="399"/>
      <c r="AE8" s="399">
        <v>15</v>
      </c>
      <c r="AF8" s="399">
        <v>6</v>
      </c>
      <c r="AG8" s="399">
        <v>7</v>
      </c>
      <c r="AH8" s="399">
        <v>8</v>
      </c>
      <c r="AI8" s="399"/>
      <c r="AJ8" s="399">
        <v>9</v>
      </c>
      <c r="AK8" s="399">
        <v>10</v>
      </c>
      <c r="AL8" s="399">
        <v>11</v>
      </c>
      <c r="AM8" s="399"/>
      <c r="AN8" s="399">
        <v>12</v>
      </c>
      <c r="AO8" s="399">
        <v>13</v>
      </c>
      <c r="AP8" s="399">
        <v>14</v>
      </c>
      <c r="AQ8" s="399"/>
      <c r="AR8" s="399">
        <v>15</v>
      </c>
    </row>
    <row r="9" spans="1:44" ht="26.4">
      <c r="A9" s="358">
        <v>1</v>
      </c>
      <c r="B9" s="286" t="s">
        <v>478</v>
      </c>
      <c r="C9" s="287">
        <v>1</v>
      </c>
      <c r="D9" s="359"/>
      <c r="E9" s="359"/>
      <c r="F9" s="41">
        <f t="shared" ref="F9:F10" si="0">G9+K9+O9</f>
        <v>0</v>
      </c>
      <c r="G9" s="40">
        <f>H9+J9+I9</f>
        <v>0</v>
      </c>
      <c r="H9" s="40"/>
      <c r="I9" s="40"/>
      <c r="J9" s="40"/>
      <c r="K9" s="40">
        <f>L9+N9+M9</f>
        <v>0</v>
      </c>
      <c r="L9" s="40"/>
      <c r="M9" s="40"/>
      <c r="N9" s="40"/>
      <c r="O9" s="40">
        <f>P9+R9+Q9</f>
        <v>0</v>
      </c>
      <c r="P9" s="40"/>
      <c r="Q9" s="40"/>
      <c r="R9" s="40"/>
      <c r="S9" s="41">
        <f t="shared" ref="S9:S10" si="1">T9+X9+AB9</f>
        <v>0</v>
      </c>
      <c r="T9" s="40">
        <f>U9+W9+V9</f>
        <v>0</v>
      </c>
      <c r="U9" s="40"/>
      <c r="V9" s="40"/>
      <c r="W9" s="40"/>
      <c r="X9" s="40">
        <f>Y9+AA9+Z9</f>
        <v>0</v>
      </c>
      <c r="Y9" s="40"/>
      <c r="Z9" s="40"/>
      <c r="AA9" s="40"/>
      <c r="AB9" s="40">
        <f>AC9+AE9+AD9</f>
        <v>0</v>
      </c>
      <c r="AC9" s="40"/>
      <c r="AD9" s="40"/>
      <c r="AE9" s="40"/>
      <c r="AF9" s="41">
        <f t="shared" ref="AF9:AF10" si="2">AG9+AK9+AO9</f>
        <v>0</v>
      </c>
      <c r="AG9" s="40">
        <f>AH9+AJ9+AI9</f>
        <v>0</v>
      </c>
      <c r="AH9" s="40"/>
      <c r="AI9" s="40"/>
      <c r="AJ9" s="40"/>
      <c r="AK9" s="40">
        <f>AL9+AN9+AM9</f>
        <v>0</v>
      </c>
      <c r="AL9" s="40"/>
      <c r="AM9" s="40"/>
      <c r="AN9" s="40"/>
      <c r="AO9" s="40">
        <f>AP9+AR9+AQ9</f>
        <v>0</v>
      </c>
      <c r="AP9" s="40"/>
      <c r="AQ9" s="40"/>
      <c r="AR9" s="40"/>
    </row>
    <row r="10" spans="1:44" ht="26.4">
      <c r="A10" s="358">
        <v>2</v>
      </c>
      <c r="B10" s="286" t="s">
        <v>479</v>
      </c>
      <c r="C10" s="287">
        <v>2</v>
      </c>
      <c r="D10" s="359"/>
      <c r="E10" s="359"/>
      <c r="F10" s="41">
        <f t="shared" si="0"/>
        <v>0</v>
      </c>
      <c r="G10" s="40">
        <f>H10+J10+I10</f>
        <v>0</v>
      </c>
      <c r="H10" s="40"/>
      <c r="I10" s="40"/>
      <c r="J10" s="40"/>
      <c r="K10" s="40">
        <f>L10+N10+M10</f>
        <v>0</v>
      </c>
      <c r="L10" s="40"/>
      <c r="M10" s="40"/>
      <c r="N10" s="40"/>
      <c r="O10" s="40">
        <f>P10+R10+Q10</f>
        <v>0</v>
      </c>
      <c r="P10" s="40"/>
      <c r="Q10" s="40"/>
      <c r="R10" s="40"/>
      <c r="S10" s="41">
        <f t="shared" si="1"/>
        <v>0</v>
      </c>
      <c r="T10" s="40">
        <f>U10+W10+V10</f>
        <v>0</v>
      </c>
      <c r="U10" s="40"/>
      <c r="V10" s="40"/>
      <c r="W10" s="40"/>
      <c r="X10" s="40">
        <f>Y10+AA10+Z10</f>
        <v>0</v>
      </c>
      <c r="Y10" s="40"/>
      <c r="Z10" s="40"/>
      <c r="AA10" s="40"/>
      <c r="AB10" s="40">
        <f>AC10+AE10+AD10</f>
        <v>0</v>
      </c>
      <c r="AC10" s="40"/>
      <c r="AD10" s="40"/>
      <c r="AE10" s="40"/>
      <c r="AF10" s="41">
        <f t="shared" si="2"/>
        <v>0</v>
      </c>
      <c r="AG10" s="40">
        <f>AH10+AJ10+AI10</f>
        <v>0</v>
      </c>
      <c r="AH10" s="40"/>
      <c r="AI10" s="40"/>
      <c r="AJ10" s="40"/>
      <c r="AK10" s="40">
        <f>AL10+AN10+AM10</f>
        <v>0</v>
      </c>
      <c r="AL10" s="40"/>
      <c r="AM10" s="40"/>
      <c r="AN10" s="40"/>
      <c r="AO10" s="40">
        <f>AP10+AR10+AQ10</f>
        <v>0</v>
      </c>
      <c r="AP10" s="40"/>
      <c r="AQ10" s="40"/>
      <c r="AR10" s="40"/>
    </row>
    <row r="11" spans="1:44">
      <c r="A11" s="17">
        <v>3</v>
      </c>
      <c r="B11" s="18" t="s">
        <v>8</v>
      </c>
      <c r="C11" s="26">
        <v>1000</v>
      </c>
      <c r="D11" s="26"/>
      <c r="E11" s="26"/>
      <c r="F11" s="38">
        <f>G11+K11+O11</f>
        <v>0</v>
      </c>
      <c r="G11" s="39">
        <f>H11+J11+I11</f>
        <v>0</v>
      </c>
      <c r="H11" s="39">
        <f>H13</f>
        <v>0</v>
      </c>
      <c r="I11" s="39">
        <f>I13</f>
        <v>0</v>
      </c>
      <c r="J11" s="39">
        <f>J13</f>
        <v>0</v>
      </c>
      <c r="K11" s="39">
        <f>L11+N11+M11</f>
        <v>0</v>
      </c>
      <c r="L11" s="39">
        <f t="shared" ref="L11:N11" si="3">L13</f>
        <v>0</v>
      </c>
      <c r="M11" s="39">
        <f>M13</f>
        <v>0</v>
      </c>
      <c r="N11" s="39">
        <f t="shared" si="3"/>
        <v>0</v>
      </c>
      <c r="O11" s="39">
        <f>P11+R11+Q11</f>
        <v>0</v>
      </c>
      <c r="P11" s="39">
        <f t="shared" ref="P11:R11" si="4">P13</f>
        <v>0</v>
      </c>
      <c r="Q11" s="39">
        <f>Q13</f>
        <v>0</v>
      </c>
      <c r="R11" s="39">
        <f t="shared" si="4"/>
        <v>0</v>
      </c>
      <c r="S11" s="38">
        <f>T11+X11+AB11</f>
        <v>0</v>
      </c>
      <c r="T11" s="39">
        <f>U11+W11+V11</f>
        <v>0</v>
      </c>
      <c r="U11" s="39">
        <f>U13</f>
        <v>0</v>
      </c>
      <c r="V11" s="39">
        <f>V13</f>
        <v>0</v>
      </c>
      <c r="W11" s="39">
        <f>W13</f>
        <v>0</v>
      </c>
      <c r="X11" s="39">
        <f>Y11+AA11+Z11</f>
        <v>0</v>
      </c>
      <c r="Y11" s="39">
        <f t="shared" ref="Y11" si="5">Y13</f>
        <v>0</v>
      </c>
      <c r="Z11" s="39">
        <f>Z13</f>
        <v>0</v>
      </c>
      <c r="AA11" s="39">
        <f t="shared" ref="AA11" si="6">AA13</f>
        <v>0</v>
      </c>
      <c r="AB11" s="39">
        <f>AC11+AE11+AD11</f>
        <v>0</v>
      </c>
      <c r="AC11" s="39">
        <f t="shared" ref="AC11" si="7">AC13</f>
        <v>0</v>
      </c>
      <c r="AD11" s="39">
        <f>AD13</f>
        <v>0</v>
      </c>
      <c r="AE11" s="39">
        <f t="shared" ref="AE11" si="8">AE13</f>
        <v>0</v>
      </c>
      <c r="AF11" s="38">
        <f>AG11+AK11+AO11</f>
        <v>0</v>
      </c>
      <c r="AG11" s="39">
        <f>AH11+AJ11+AI11</f>
        <v>0</v>
      </c>
      <c r="AH11" s="39">
        <f>AH13</f>
        <v>0</v>
      </c>
      <c r="AI11" s="39">
        <f>AI13</f>
        <v>0</v>
      </c>
      <c r="AJ11" s="39">
        <f>AJ13</f>
        <v>0</v>
      </c>
      <c r="AK11" s="39">
        <f>AL11+AN11+AM11</f>
        <v>0</v>
      </c>
      <c r="AL11" s="39">
        <f t="shared" ref="AL11" si="9">AL13</f>
        <v>0</v>
      </c>
      <c r="AM11" s="39">
        <f>AM13</f>
        <v>0</v>
      </c>
      <c r="AN11" s="39">
        <f t="shared" ref="AN11" si="10">AN13</f>
        <v>0</v>
      </c>
      <c r="AO11" s="39">
        <f>AP11+AR11+AQ11</f>
        <v>0</v>
      </c>
      <c r="AP11" s="39">
        <f t="shared" ref="AP11" si="11">AP13</f>
        <v>0</v>
      </c>
      <c r="AQ11" s="39">
        <f>AQ13</f>
        <v>0</v>
      </c>
      <c r="AR11" s="39">
        <f t="shared" ref="AR11" si="12">AR13</f>
        <v>0</v>
      </c>
    </row>
    <row r="12" spans="1:44">
      <c r="A12" s="297"/>
      <c r="B12" s="20" t="s">
        <v>9</v>
      </c>
      <c r="C12" s="359"/>
      <c r="D12" s="359"/>
      <c r="E12" s="359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</row>
    <row r="13" spans="1:44" ht="27.6">
      <c r="A13" s="16">
        <v>4</v>
      </c>
      <c r="B13" s="22" t="s">
        <v>70</v>
      </c>
      <c r="C13" s="359">
        <v>150</v>
      </c>
      <c r="D13" s="359"/>
      <c r="E13" s="359">
        <v>152</v>
      </c>
      <c r="F13" s="41">
        <f t="shared" ref="F13:F86" si="13">G13+K13+O13</f>
        <v>0</v>
      </c>
      <c r="G13" s="40">
        <f>H13+J13+I13</f>
        <v>0</v>
      </c>
      <c r="H13" s="40">
        <f>SUM(H15:H35)</f>
        <v>0</v>
      </c>
      <c r="I13" s="40">
        <f>SUM(I15:I35)</f>
        <v>0</v>
      </c>
      <c r="J13" s="40">
        <f>SUM(J15:J35)</f>
        <v>0</v>
      </c>
      <c r="K13" s="40">
        <f>L13+N13+M13</f>
        <v>0</v>
      </c>
      <c r="L13" s="40">
        <f t="shared" ref="L13" si="14">SUM(L15:L35)</f>
        <v>0</v>
      </c>
      <c r="M13" s="40">
        <f>SUM(M15:M35)</f>
        <v>0</v>
      </c>
      <c r="N13" s="40">
        <f>SUM(N15:N35)</f>
        <v>0</v>
      </c>
      <c r="O13" s="40">
        <f>P13+R13+Q13</f>
        <v>0</v>
      </c>
      <c r="P13" s="40">
        <f t="shared" ref="P13:R13" si="15">SUM(P15:P35)</f>
        <v>0</v>
      </c>
      <c r="Q13" s="40">
        <f>SUM(Q15:Q35)</f>
        <v>0</v>
      </c>
      <c r="R13" s="40">
        <f t="shared" si="15"/>
        <v>0</v>
      </c>
      <c r="S13" s="41">
        <f t="shared" ref="S13" si="16">T13+X13+AB13</f>
        <v>0</v>
      </c>
      <c r="T13" s="40">
        <f>U13+W13+V13</f>
        <v>0</v>
      </c>
      <c r="U13" s="40">
        <f>SUM(U15:U35)</f>
        <v>0</v>
      </c>
      <c r="V13" s="40">
        <f>SUM(V15:V35)</f>
        <v>0</v>
      </c>
      <c r="W13" s="40">
        <f>SUM(W15:W35)</f>
        <v>0</v>
      </c>
      <c r="X13" s="40">
        <f>Y13+AA13+Z13</f>
        <v>0</v>
      </c>
      <c r="Y13" s="40">
        <f t="shared" ref="Y13" si="17">SUM(Y15:Y35)</f>
        <v>0</v>
      </c>
      <c r="Z13" s="40">
        <f>SUM(Z15:Z35)</f>
        <v>0</v>
      </c>
      <c r="AA13" s="40">
        <f>SUM(AA15:AA35)</f>
        <v>0</v>
      </c>
      <c r="AB13" s="40">
        <f>AC13+AE13+AD13</f>
        <v>0</v>
      </c>
      <c r="AC13" s="40">
        <f t="shared" ref="AC13" si="18">SUM(AC15:AC35)</f>
        <v>0</v>
      </c>
      <c r="AD13" s="40">
        <f>SUM(AD15:AD35)</f>
        <v>0</v>
      </c>
      <c r="AE13" s="40">
        <f t="shared" ref="AE13" si="19">SUM(AE15:AE35)</f>
        <v>0</v>
      </c>
      <c r="AF13" s="41">
        <f t="shared" ref="AF13" si="20">AG13+AK13+AO13</f>
        <v>0</v>
      </c>
      <c r="AG13" s="40">
        <f>AH13+AJ13+AI13</f>
        <v>0</v>
      </c>
      <c r="AH13" s="40">
        <f>SUM(AH15:AH35)</f>
        <v>0</v>
      </c>
      <c r="AI13" s="40">
        <f>SUM(AI15:AI35)</f>
        <v>0</v>
      </c>
      <c r="AJ13" s="40">
        <f>SUM(AJ15:AJ35)</f>
        <v>0</v>
      </c>
      <c r="AK13" s="40">
        <f>AL13+AN13+AM13</f>
        <v>0</v>
      </c>
      <c r="AL13" s="40">
        <f t="shared" ref="AL13" si="21">SUM(AL15:AL35)</f>
        <v>0</v>
      </c>
      <c r="AM13" s="40">
        <f>SUM(AM15:AM35)</f>
        <v>0</v>
      </c>
      <c r="AN13" s="40">
        <f>SUM(AN15:AN35)</f>
        <v>0</v>
      </c>
      <c r="AO13" s="40">
        <f>AP13+AR13+AQ13</f>
        <v>0</v>
      </c>
      <c r="AP13" s="40">
        <f t="shared" ref="AP13" si="22">SUM(AP15:AP35)</f>
        <v>0</v>
      </c>
      <c r="AQ13" s="40">
        <f>SUM(AQ15:AQ35)</f>
        <v>0</v>
      </c>
      <c r="AR13" s="40">
        <f t="shared" ref="AR13" si="23">SUM(AR15:AR35)</f>
        <v>0</v>
      </c>
    </row>
    <row r="14" spans="1:44">
      <c r="A14" s="16"/>
      <c r="B14" s="362" t="s">
        <v>35</v>
      </c>
      <c r="C14" s="359"/>
      <c r="D14" s="359"/>
      <c r="E14" s="359"/>
      <c r="F14" s="41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1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1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</row>
    <row r="15" spans="1:44">
      <c r="A15" s="16">
        <v>5</v>
      </c>
      <c r="B15" s="50" t="s">
        <v>624</v>
      </c>
      <c r="C15" s="359"/>
      <c r="D15" s="359"/>
      <c r="E15" s="359">
        <v>152</v>
      </c>
      <c r="F15" s="41">
        <f t="shared" ref="F15:F35" si="24">G15+K15+O15</f>
        <v>0</v>
      </c>
      <c r="G15" s="40">
        <f>H15+J15+I15</f>
        <v>0</v>
      </c>
      <c r="H15" s="40"/>
      <c r="I15" s="40"/>
      <c r="J15" s="40"/>
      <c r="K15" s="40">
        <f>L15+N15+M15</f>
        <v>0</v>
      </c>
      <c r="L15" s="40"/>
      <c r="M15" s="40"/>
      <c r="N15" s="40"/>
      <c r="O15" s="40">
        <f>P15+R15+Q15</f>
        <v>0</v>
      </c>
      <c r="P15" s="40"/>
      <c r="Q15" s="40"/>
      <c r="R15" s="40"/>
      <c r="S15" s="41">
        <f t="shared" ref="S15:S36" si="25">T15+X15+AB15</f>
        <v>0</v>
      </c>
      <c r="T15" s="40">
        <f>U15+W15+V15</f>
        <v>0</v>
      </c>
      <c r="U15" s="40"/>
      <c r="V15" s="40"/>
      <c r="W15" s="40"/>
      <c r="X15" s="40">
        <f>Y15+AA15+Z15</f>
        <v>0</v>
      </c>
      <c r="Y15" s="40"/>
      <c r="Z15" s="40"/>
      <c r="AA15" s="40"/>
      <c r="AB15" s="40">
        <f>AC15+AE15+AD15</f>
        <v>0</v>
      </c>
      <c r="AC15" s="40"/>
      <c r="AD15" s="40"/>
      <c r="AE15" s="40"/>
      <c r="AF15" s="41">
        <f t="shared" ref="AF15:AF36" si="26">AG15+AK15+AO15</f>
        <v>0</v>
      </c>
      <c r="AG15" s="40">
        <f>AH15+AJ15+AI15</f>
        <v>0</v>
      </c>
      <c r="AH15" s="40"/>
      <c r="AI15" s="40"/>
      <c r="AJ15" s="40"/>
      <c r="AK15" s="40">
        <f>AL15+AN15+AM15</f>
        <v>0</v>
      </c>
      <c r="AL15" s="40"/>
      <c r="AM15" s="40"/>
      <c r="AN15" s="40"/>
      <c r="AO15" s="40">
        <f>AP15+AR15+AQ15</f>
        <v>0</v>
      </c>
      <c r="AP15" s="40"/>
      <c r="AQ15" s="40"/>
      <c r="AR15" s="40"/>
    </row>
    <row r="16" spans="1:44">
      <c r="A16" s="16">
        <v>6</v>
      </c>
      <c r="B16" s="50" t="s">
        <v>77</v>
      </c>
      <c r="C16" s="359"/>
      <c r="D16" s="359"/>
      <c r="E16" s="359">
        <v>152</v>
      </c>
      <c r="F16" s="41">
        <f t="shared" si="24"/>
        <v>0</v>
      </c>
      <c r="G16" s="40">
        <f t="shared" ref="G16:G35" si="27">H16+J16+I16</f>
        <v>0</v>
      </c>
      <c r="H16" s="40"/>
      <c r="I16" s="40"/>
      <c r="J16" s="40"/>
      <c r="K16" s="40">
        <f t="shared" ref="K16:K35" si="28">L16+N16+M16</f>
        <v>0</v>
      </c>
      <c r="L16" s="40"/>
      <c r="M16" s="40"/>
      <c r="N16" s="40"/>
      <c r="O16" s="40">
        <f t="shared" ref="O16:O35" si="29">P16+R16+Q16</f>
        <v>0</v>
      </c>
      <c r="P16" s="40"/>
      <c r="Q16" s="40"/>
      <c r="R16" s="40"/>
      <c r="S16" s="41">
        <f t="shared" si="25"/>
        <v>0</v>
      </c>
      <c r="T16" s="40">
        <f t="shared" ref="T16:T35" si="30">U16+W16+V16</f>
        <v>0</v>
      </c>
      <c r="U16" s="40"/>
      <c r="V16" s="40"/>
      <c r="W16" s="40"/>
      <c r="X16" s="40">
        <f t="shared" ref="X16:X35" si="31">Y16+AA16+Z16</f>
        <v>0</v>
      </c>
      <c r="Y16" s="40"/>
      <c r="Z16" s="40"/>
      <c r="AA16" s="40"/>
      <c r="AB16" s="40">
        <f t="shared" ref="AB16:AB35" si="32">AC16+AE16+AD16</f>
        <v>0</v>
      </c>
      <c r="AC16" s="40"/>
      <c r="AD16" s="40"/>
      <c r="AE16" s="40"/>
      <c r="AF16" s="41">
        <f t="shared" si="26"/>
        <v>0</v>
      </c>
      <c r="AG16" s="40">
        <f t="shared" ref="AG16:AG35" si="33">AH16+AJ16+AI16</f>
        <v>0</v>
      </c>
      <c r="AH16" s="40"/>
      <c r="AI16" s="40"/>
      <c r="AJ16" s="40"/>
      <c r="AK16" s="40">
        <f t="shared" ref="AK16:AK35" si="34">AL16+AN16+AM16</f>
        <v>0</v>
      </c>
      <c r="AL16" s="40"/>
      <c r="AM16" s="40"/>
      <c r="AN16" s="40"/>
      <c r="AO16" s="40">
        <f t="shared" ref="AO16:AO35" si="35">AP16+AR16+AQ16</f>
        <v>0</v>
      </c>
      <c r="AP16" s="40"/>
      <c r="AQ16" s="40"/>
      <c r="AR16" s="40"/>
    </row>
    <row r="17" spans="1:44">
      <c r="A17" s="16">
        <v>7</v>
      </c>
      <c r="B17" s="50" t="s">
        <v>76</v>
      </c>
      <c r="C17" s="359"/>
      <c r="D17" s="359"/>
      <c r="E17" s="359">
        <v>152</v>
      </c>
      <c r="F17" s="41">
        <f t="shared" si="24"/>
        <v>0</v>
      </c>
      <c r="G17" s="40">
        <f t="shared" si="27"/>
        <v>0</v>
      </c>
      <c r="H17" s="40"/>
      <c r="I17" s="40"/>
      <c r="J17" s="40"/>
      <c r="K17" s="40">
        <f t="shared" si="28"/>
        <v>0</v>
      </c>
      <c r="L17" s="40"/>
      <c r="M17" s="40"/>
      <c r="N17" s="40"/>
      <c r="O17" s="40">
        <f t="shared" si="29"/>
        <v>0</v>
      </c>
      <c r="P17" s="40"/>
      <c r="Q17" s="40"/>
      <c r="R17" s="40"/>
      <c r="S17" s="41">
        <f t="shared" si="25"/>
        <v>0</v>
      </c>
      <c r="T17" s="40">
        <f t="shared" si="30"/>
        <v>0</v>
      </c>
      <c r="U17" s="40"/>
      <c r="V17" s="40"/>
      <c r="W17" s="40"/>
      <c r="X17" s="40">
        <f t="shared" si="31"/>
        <v>0</v>
      </c>
      <c r="Y17" s="40"/>
      <c r="Z17" s="40"/>
      <c r="AA17" s="40"/>
      <c r="AB17" s="40">
        <f t="shared" si="32"/>
        <v>0</v>
      </c>
      <c r="AC17" s="40"/>
      <c r="AD17" s="40"/>
      <c r="AE17" s="40"/>
      <c r="AF17" s="41">
        <f t="shared" si="26"/>
        <v>0</v>
      </c>
      <c r="AG17" s="40">
        <f t="shared" si="33"/>
        <v>0</v>
      </c>
      <c r="AH17" s="40"/>
      <c r="AI17" s="40"/>
      <c r="AJ17" s="40"/>
      <c r="AK17" s="40">
        <f t="shared" si="34"/>
        <v>0</v>
      </c>
      <c r="AL17" s="40"/>
      <c r="AM17" s="40"/>
      <c r="AN17" s="40"/>
      <c r="AO17" s="40">
        <f t="shared" si="35"/>
        <v>0</v>
      </c>
      <c r="AP17" s="40"/>
      <c r="AQ17" s="40"/>
      <c r="AR17" s="40"/>
    </row>
    <row r="18" spans="1:44">
      <c r="A18" s="16">
        <v>8</v>
      </c>
      <c r="B18" s="50" t="s">
        <v>625</v>
      </c>
      <c r="C18" s="359"/>
      <c r="D18" s="359"/>
      <c r="E18" s="359">
        <v>152</v>
      </c>
      <c r="F18" s="41">
        <f t="shared" si="24"/>
        <v>0</v>
      </c>
      <c r="G18" s="40">
        <f t="shared" si="27"/>
        <v>0</v>
      </c>
      <c r="H18" s="40"/>
      <c r="I18" s="40"/>
      <c r="J18" s="40"/>
      <c r="K18" s="40">
        <f t="shared" si="28"/>
        <v>0</v>
      </c>
      <c r="L18" s="40"/>
      <c r="M18" s="40"/>
      <c r="N18" s="40"/>
      <c r="O18" s="40">
        <f t="shared" si="29"/>
        <v>0</v>
      </c>
      <c r="P18" s="40"/>
      <c r="Q18" s="40"/>
      <c r="R18" s="40"/>
      <c r="S18" s="41">
        <f t="shared" si="25"/>
        <v>0</v>
      </c>
      <c r="T18" s="40">
        <f t="shared" si="30"/>
        <v>0</v>
      </c>
      <c r="U18" s="40"/>
      <c r="V18" s="40"/>
      <c r="W18" s="40"/>
      <c r="X18" s="40">
        <f t="shared" si="31"/>
        <v>0</v>
      </c>
      <c r="Y18" s="40"/>
      <c r="Z18" s="40"/>
      <c r="AA18" s="40"/>
      <c r="AB18" s="40">
        <f t="shared" si="32"/>
        <v>0</v>
      </c>
      <c r="AC18" s="40"/>
      <c r="AD18" s="40"/>
      <c r="AE18" s="40"/>
      <c r="AF18" s="41">
        <f t="shared" si="26"/>
        <v>0</v>
      </c>
      <c r="AG18" s="40">
        <f t="shared" si="33"/>
        <v>0</v>
      </c>
      <c r="AH18" s="40"/>
      <c r="AI18" s="40"/>
      <c r="AJ18" s="40"/>
      <c r="AK18" s="40">
        <f t="shared" si="34"/>
        <v>0</v>
      </c>
      <c r="AL18" s="40"/>
      <c r="AM18" s="40"/>
      <c r="AN18" s="40"/>
      <c r="AO18" s="40">
        <f t="shared" si="35"/>
        <v>0</v>
      </c>
      <c r="AP18" s="40"/>
      <c r="AQ18" s="40"/>
      <c r="AR18" s="40"/>
    </row>
    <row r="19" spans="1:44">
      <c r="A19" s="16">
        <v>9</v>
      </c>
      <c r="B19" s="50" t="s">
        <v>626</v>
      </c>
      <c r="C19" s="359"/>
      <c r="D19" s="359"/>
      <c r="E19" s="359">
        <v>152</v>
      </c>
      <c r="F19" s="41">
        <f t="shared" si="24"/>
        <v>0</v>
      </c>
      <c r="G19" s="40">
        <f t="shared" si="27"/>
        <v>0</v>
      </c>
      <c r="H19" s="40"/>
      <c r="I19" s="40"/>
      <c r="J19" s="40"/>
      <c r="K19" s="40">
        <f t="shared" si="28"/>
        <v>0</v>
      </c>
      <c r="L19" s="40"/>
      <c r="M19" s="40"/>
      <c r="N19" s="40"/>
      <c r="O19" s="40">
        <f t="shared" si="29"/>
        <v>0</v>
      </c>
      <c r="P19" s="40"/>
      <c r="Q19" s="40"/>
      <c r="R19" s="40"/>
      <c r="S19" s="41">
        <f t="shared" si="25"/>
        <v>0</v>
      </c>
      <c r="T19" s="40">
        <f t="shared" si="30"/>
        <v>0</v>
      </c>
      <c r="U19" s="40"/>
      <c r="V19" s="40"/>
      <c r="W19" s="40"/>
      <c r="X19" s="40">
        <f t="shared" si="31"/>
        <v>0</v>
      </c>
      <c r="Y19" s="40"/>
      <c r="Z19" s="40"/>
      <c r="AA19" s="40"/>
      <c r="AB19" s="40">
        <f t="shared" si="32"/>
        <v>0</v>
      </c>
      <c r="AC19" s="40"/>
      <c r="AD19" s="40"/>
      <c r="AE19" s="40"/>
      <c r="AF19" s="41">
        <f t="shared" si="26"/>
        <v>0</v>
      </c>
      <c r="AG19" s="40">
        <f t="shared" si="33"/>
        <v>0</v>
      </c>
      <c r="AH19" s="40"/>
      <c r="AI19" s="40"/>
      <c r="AJ19" s="40"/>
      <c r="AK19" s="40">
        <f t="shared" si="34"/>
        <v>0</v>
      </c>
      <c r="AL19" s="40"/>
      <c r="AM19" s="40"/>
      <c r="AN19" s="40"/>
      <c r="AO19" s="40">
        <f t="shared" si="35"/>
        <v>0</v>
      </c>
      <c r="AP19" s="40"/>
      <c r="AQ19" s="40"/>
      <c r="AR19" s="40"/>
    </row>
    <row r="20" spans="1:44">
      <c r="A20" s="16">
        <v>10</v>
      </c>
      <c r="B20" s="50" t="s">
        <v>71</v>
      </c>
      <c r="C20" s="359"/>
      <c r="D20" s="359"/>
      <c r="E20" s="359">
        <v>152</v>
      </c>
      <c r="F20" s="41">
        <f t="shared" si="24"/>
        <v>0</v>
      </c>
      <c r="G20" s="40">
        <f t="shared" si="27"/>
        <v>0</v>
      </c>
      <c r="H20" s="40"/>
      <c r="I20" s="40"/>
      <c r="J20" s="40"/>
      <c r="K20" s="40">
        <f t="shared" si="28"/>
        <v>0</v>
      </c>
      <c r="L20" s="40"/>
      <c r="M20" s="40"/>
      <c r="N20" s="40"/>
      <c r="O20" s="40">
        <f t="shared" si="29"/>
        <v>0</v>
      </c>
      <c r="P20" s="40"/>
      <c r="Q20" s="40"/>
      <c r="R20" s="40"/>
      <c r="S20" s="41">
        <f t="shared" si="25"/>
        <v>0</v>
      </c>
      <c r="T20" s="40">
        <f t="shared" si="30"/>
        <v>0</v>
      </c>
      <c r="U20" s="40"/>
      <c r="V20" s="40"/>
      <c r="W20" s="40"/>
      <c r="X20" s="40">
        <f t="shared" si="31"/>
        <v>0</v>
      </c>
      <c r="Y20" s="40"/>
      <c r="Z20" s="40"/>
      <c r="AA20" s="40"/>
      <c r="AB20" s="40">
        <f t="shared" si="32"/>
        <v>0</v>
      </c>
      <c r="AC20" s="40"/>
      <c r="AD20" s="40"/>
      <c r="AE20" s="40"/>
      <c r="AF20" s="41">
        <f t="shared" si="26"/>
        <v>0</v>
      </c>
      <c r="AG20" s="40">
        <f t="shared" si="33"/>
        <v>0</v>
      </c>
      <c r="AH20" s="40"/>
      <c r="AI20" s="40"/>
      <c r="AJ20" s="40"/>
      <c r="AK20" s="40">
        <f t="shared" si="34"/>
        <v>0</v>
      </c>
      <c r="AL20" s="40"/>
      <c r="AM20" s="40"/>
      <c r="AN20" s="40"/>
      <c r="AO20" s="40">
        <f t="shared" si="35"/>
        <v>0</v>
      </c>
      <c r="AP20" s="40"/>
      <c r="AQ20" s="40"/>
      <c r="AR20" s="40"/>
    </row>
    <row r="21" spans="1:44">
      <c r="A21" s="16">
        <v>11</v>
      </c>
      <c r="B21" s="50" t="s">
        <v>72</v>
      </c>
      <c r="C21" s="359"/>
      <c r="D21" s="359"/>
      <c r="E21" s="359">
        <v>152</v>
      </c>
      <c r="F21" s="41">
        <f t="shared" si="24"/>
        <v>0</v>
      </c>
      <c r="G21" s="40">
        <f t="shared" si="27"/>
        <v>0</v>
      </c>
      <c r="H21" s="40"/>
      <c r="I21" s="40"/>
      <c r="J21" s="40"/>
      <c r="K21" s="40">
        <f t="shared" si="28"/>
        <v>0</v>
      </c>
      <c r="L21" s="40"/>
      <c r="M21" s="40"/>
      <c r="N21" s="40"/>
      <c r="O21" s="40">
        <f t="shared" si="29"/>
        <v>0</v>
      </c>
      <c r="P21" s="40"/>
      <c r="Q21" s="40"/>
      <c r="R21" s="40"/>
      <c r="S21" s="41">
        <f t="shared" si="25"/>
        <v>0</v>
      </c>
      <c r="T21" s="40">
        <f t="shared" si="30"/>
        <v>0</v>
      </c>
      <c r="U21" s="40"/>
      <c r="V21" s="40"/>
      <c r="W21" s="40"/>
      <c r="X21" s="40">
        <f t="shared" si="31"/>
        <v>0</v>
      </c>
      <c r="Y21" s="40"/>
      <c r="Z21" s="40"/>
      <c r="AA21" s="40"/>
      <c r="AB21" s="40">
        <f t="shared" si="32"/>
        <v>0</v>
      </c>
      <c r="AC21" s="40"/>
      <c r="AD21" s="40"/>
      <c r="AE21" s="40"/>
      <c r="AF21" s="41">
        <f t="shared" si="26"/>
        <v>0</v>
      </c>
      <c r="AG21" s="40">
        <f t="shared" si="33"/>
        <v>0</v>
      </c>
      <c r="AH21" s="40"/>
      <c r="AI21" s="40"/>
      <c r="AJ21" s="40"/>
      <c r="AK21" s="40">
        <f t="shared" si="34"/>
        <v>0</v>
      </c>
      <c r="AL21" s="40"/>
      <c r="AM21" s="40"/>
      <c r="AN21" s="40"/>
      <c r="AO21" s="40">
        <f t="shared" si="35"/>
        <v>0</v>
      </c>
      <c r="AP21" s="40"/>
      <c r="AQ21" s="40"/>
      <c r="AR21" s="40"/>
    </row>
    <row r="22" spans="1:44">
      <c r="A22" s="16">
        <v>12</v>
      </c>
      <c r="B22" s="50" t="s">
        <v>73</v>
      </c>
      <c r="C22" s="359"/>
      <c r="D22" s="359"/>
      <c r="E22" s="359">
        <v>152</v>
      </c>
      <c r="F22" s="41">
        <f t="shared" si="24"/>
        <v>0</v>
      </c>
      <c r="G22" s="40">
        <f t="shared" si="27"/>
        <v>0</v>
      </c>
      <c r="H22" s="40"/>
      <c r="I22" s="40"/>
      <c r="J22" s="40"/>
      <c r="K22" s="40">
        <f t="shared" si="28"/>
        <v>0</v>
      </c>
      <c r="L22" s="40"/>
      <c r="M22" s="40"/>
      <c r="N22" s="40"/>
      <c r="O22" s="40">
        <f t="shared" si="29"/>
        <v>0</v>
      </c>
      <c r="P22" s="40"/>
      <c r="Q22" s="40"/>
      <c r="R22" s="40"/>
      <c r="S22" s="41">
        <f t="shared" si="25"/>
        <v>0</v>
      </c>
      <c r="T22" s="40">
        <f t="shared" si="30"/>
        <v>0</v>
      </c>
      <c r="U22" s="40"/>
      <c r="V22" s="40"/>
      <c r="W22" s="40"/>
      <c r="X22" s="40">
        <f t="shared" si="31"/>
        <v>0</v>
      </c>
      <c r="Y22" s="40"/>
      <c r="Z22" s="40"/>
      <c r="AA22" s="40"/>
      <c r="AB22" s="40">
        <f t="shared" si="32"/>
        <v>0</v>
      </c>
      <c r="AC22" s="40"/>
      <c r="AD22" s="40"/>
      <c r="AE22" s="40"/>
      <c r="AF22" s="41">
        <f t="shared" si="26"/>
        <v>0</v>
      </c>
      <c r="AG22" s="40">
        <f t="shared" si="33"/>
        <v>0</v>
      </c>
      <c r="AH22" s="40"/>
      <c r="AI22" s="40"/>
      <c r="AJ22" s="40"/>
      <c r="AK22" s="40">
        <f t="shared" si="34"/>
        <v>0</v>
      </c>
      <c r="AL22" s="40"/>
      <c r="AM22" s="40"/>
      <c r="AN22" s="40"/>
      <c r="AO22" s="40">
        <f t="shared" si="35"/>
        <v>0</v>
      </c>
      <c r="AP22" s="40"/>
      <c r="AQ22" s="40"/>
      <c r="AR22" s="40"/>
    </row>
    <row r="23" spans="1:44">
      <c r="A23" s="16">
        <v>13</v>
      </c>
      <c r="B23" s="50" t="s">
        <v>74</v>
      </c>
      <c r="C23" s="359"/>
      <c r="D23" s="359"/>
      <c r="E23" s="359">
        <v>152</v>
      </c>
      <c r="F23" s="41">
        <f t="shared" si="24"/>
        <v>0</v>
      </c>
      <c r="G23" s="40">
        <f t="shared" si="27"/>
        <v>0</v>
      </c>
      <c r="H23" s="40"/>
      <c r="I23" s="40"/>
      <c r="J23" s="40"/>
      <c r="K23" s="40">
        <f t="shared" si="28"/>
        <v>0</v>
      </c>
      <c r="L23" s="40"/>
      <c r="M23" s="40"/>
      <c r="N23" s="40"/>
      <c r="O23" s="40">
        <f t="shared" si="29"/>
        <v>0</v>
      </c>
      <c r="P23" s="40"/>
      <c r="Q23" s="40"/>
      <c r="R23" s="40"/>
      <c r="S23" s="41">
        <f t="shared" si="25"/>
        <v>0</v>
      </c>
      <c r="T23" s="40">
        <f t="shared" si="30"/>
        <v>0</v>
      </c>
      <c r="U23" s="40"/>
      <c r="V23" s="40"/>
      <c r="W23" s="40"/>
      <c r="X23" s="40">
        <f t="shared" si="31"/>
        <v>0</v>
      </c>
      <c r="Y23" s="40"/>
      <c r="Z23" s="40"/>
      <c r="AA23" s="40"/>
      <c r="AB23" s="40">
        <f t="shared" si="32"/>
        <v>0</v>
      </c>
      <c r="AC23" s="40"/>
      <c r="AD23" s="40"/>
      <c r="AE23" s="40"/>
      <c r="AF23" s="41">
        <f t="shared" si="26"/>
        <v>0</v>
      </c>
      <c r="AG23" s="40">
        <f t="shared" si="33"/>
        <v>0</v>
      </c>
      <c r="AH23" s="40"/>
      <c r="AI23" s="40"/>
      <c r="AJ23" s="40"/>
      <c r="AK23" s="40">
        <f t="shared" si="34"/>
        <v>0</v>
      </c>
      <c r="AL23" s="40"/>
      <c r="AM23" s="40"/>
      <c r="AN23" s="40"/>
      <c r="AO23" s="40">
        <f t="shared" si="35"/>
        <v>0</v>
      </c>
      <c r="AP23" s="40"/>
      <c r="AQ23" s="40"/>
      <c r="AR23" s="40"/>
    </row>
    <row r="24" spans="1:44">
      <c r="A24" s="16">
        <v>14</v>
      </c>
      <c r="B24" s="50" t="s">
        <v>75</v>
      </c>
      <c r="C24" s="359"/>
      <c r="D24" s="359"/>
      <c r="E24" s="359">
        <v>152</v>
      </c>
      <c r="F24" s="41">
        <f t="shared" si="24"/>
        <v>0</v>
      </c>
      <c r="G24" s="40">
        <f t="shared" si="27"/>
        <v>0</v>
      </c>
      <c r="H24" s="40"/>
      <c r="I24" s="40"/>
      <c r="J24" s="40"/>
      <c r="K24" s="40">
        <f t="shared" si="28"/>
        <v>0</v>
      </c>
      <c r="L24" s="40"/>
      <c r="M24" s="40"/>
      <c r="N24" s="40"/>
      <c r="O24" s="40">
        <f t="shared" si="29"/>
        <v>0</v>
      </c>
      <c r="P24" s="40"/>
      <c r="Q24" s="40"/>
      <c r="R24" s="40"/>
      <c r="S24" s="41">
        <f t="shared" si="25"/>
        <v>0</v>
      </c>
      <c r="T24" s="40">
        <f t="shared" si="30"/>
        <v>0</v>
      </c>
      <c r="U24" s="40"/>
      <c r="V24" s="40"/>
      <c r="W24" s="40"/>
      <c r="X24" s="40">
        <f t="shared" si="31"/>
        <v>0</v>
      </c>
      <c r="Y24" s="40"/>
      <c r="Z24" s="40"/>
      <c r="AA24" s="40"/>
      <c r="AB24" s="40">
        <f t="shared" si="32"/>
        <v>0</v>
      </c>
      <c r="AC24" s="40"/>
      <c r="AD24" s="40"/>
      <c r="AE24" s="40"/>
      <c r="AF24" s="41">
        <f t="shared" si="26"/>
        <v>0</v>
      </c>
      <c r="AG24" s="40">
        <f t="shared" si="33"/>
        <v>0</v>
      </c>
      <c r="AH24" s="40"/>
      <c r="AI24" s="40"/>
      <c r="AJ24" s="40"/>
      <c r="AK24" s="40">
        <f t="shared" si="34"/>
        <v>0</v>
      </c>
      <c r="AL24" s="40"/>
      <c r="AM24" s="40"/>
      <c r="AN24" s="40"/>
      <c r="AO24" s="40">
        <f t="shared" si="35"/>
        <v>0</v>
      </c>
      <c r="AP24" s="40"/>
      <c r="AQ24" s="40"/>
      <c r="AR24" s="40"/>
    </row>
    <row r="25" spans="1:44">
      <c r="A25" s="16">
        <v>15</v>
      </c>
      <c r="B25" s="50" t="s">
        <v>492</v>
      </c>
      <c r="C25" s="359"/>
      <c r="D25" s="359"/>
      <c r="E25" s="359">
        <v>152</v>
      </c>
      <c r="F25" s="41">
        <f t="shared" si="24"/>
        <v>0</v>
      </c>
      <c r="G25" s="40">
        <f t="shared" si="27"/>
        <v>0</v>
      </c>
      <c r="H25" s="40"/>
      <c r="I25" s="40"/>
      <c r="J25" s="40"/>
      <c r="K25" s="40">
        <f t="shared" si="28"/>
        <v>0</v>
      </c>
      <c r="L25" s="40"/>
      <c r="M25" s="40"/>
      <c r="N25" s="40"/>
      <c r="O25" s="40">
        <f t="shared" si="29"/>
        <v>0</v>
      </c>
      <c r="P25" s="40"/>
      <c r="Q25" s="40"/>
      <c r="R25" s="40"/>
      <c r="S25" s="41">
        <f t="shared" si="25"/>
        <v>0</v>
      </c>
      <c r="T25" s="40">
        <f t="shared" si="30"/>
        <v>0</v>
      </c>
      <c r="U25" s="40"/>
      <c r="V25" s="40"/>
      <c r="W25" s="40"/>
      <c r="X25" s="40">
        <f t="shared" si="31"/>
        <v>0</v>
      </c>
      <c r="Y25" s="40"/>
      <c r="Z25" s="40"/>
      <c r="AA25" s="40"/>
      <c r="AB25" s="40">
        <f t="shared" si="32"/>
        <v>0</v>
      </c>
      <c r="AC25" s="40"/>
      <c r="AD25" s="40"/>
      <c r="AE25" s="40"/>
      <c r="AF25" s="41">
        <f t="shared" si="26"/>
        <v>0</v>
      </c>
      <c r="AG25" s="40">
        <f t="shared" si="33"/>
        <v>0</v>
      </c>
      <c r="AH25" s="40"/>
      <c r="AI25" s="40"/>
      <c r="AJ25" s="40"/>
      <c r="AK25" s="40">
        <f t="shared" si="34"/>
        <v>0</v>
      </c>
      <c r="AL25" s="40"/>
      <c r="AM25" s="40"/>
      <c r="AN25" s="40"/>
      <c r="AO25" s="40">
        <f t="shared" si="35"/>
        <v>0</v>
      </c>
      <c r="AP25" s="40"/>
      <c r="AQ25" s="40"/>
      <c r="AR25" s="40"/>
    </row>
    <row r="26" spans="1:44">
      <c r="A26" s="16">
        <v>16</v>
      </c>
      <c r="B26" s="50" t="s">
        <v>491</v>
      </c>
      <c r="C26" s="359"/>
      <c r="D26" s="359"/>
      <c r="E26" s="359">
        <v>152</v>
      </c>
      <c r="F26" s="41">
        <f t="shared" si="24"/>
        <v>0</v>
      </c>
      <c r="G26" s="40">
        <f t="shared" si="27"/>
        <v>0</v>
      </c>
      <c r="H26" s="40"/>
      <c r="I26" s="40"/>
      <c r="J26" s="40"/>
      <c r="K26" s="40">
        <f t="shared" si="28"/>
        <v>0</v>
      </c>
      <c r="L26" s="40"/>
      <c r="M26" s="40"/>
      <c r="N26" s="40"/>
      <c r="O26" s="40">
        <f t="shared" si="29"/>
        <v>0</v>
      </c>
      <c r="P26" s="40"/>
      <c r="Q26" s="40"/>
      <c r="R26" s="40"/>
      <c r="S26" s="41">
        <f t="shared" si="25"/>
        <v>0</v>
      </c>
      <c r="T26" s="40">
        <f t="shared" si="30"/>
        <v>0</v>
      </c>
      <c r="U26" s="40"/>
      <c r="V26" s="40"/>
      <c r="W26" s="40"/>
      <c r="X26" s="40">
        <f t="shared" si="31"/>
        <v>0</v>
      </c>
      <c r="Y26" s="40"/>
      <c r="Z26" s="40"/>
      <c r="AA26" s="40"/>
      <c r="AB26" s="40">
        <f t="shared" si="32"/>
        <v>0</v>
      </c>
      <c r="AC26" s="40"/>
      <c r="AD26" s="40"/>
      <c r="AE26" s="40"/>
      <c r="AF26" s="41">
        <f t="shared" si="26"/>
        <v>0</v>
      </c>
      <c r="AG26" s="40">
        <f t="shared" si="33"/>
        <v>0</v>
      </c>
      <c r="AH26" s="40"/>
      <c r="AI26" s="40"/>
      <c r="AJ26" s="40"/>
      <c r="AK26" s="40">
        <f t="shared" si="34"/>
        <v>0</v>
      </c>
      <c r="AL26" s="40"/>
      <c r="AM26" s="40"/>
      <c r="AN26" s="40"/>
      <c r="AO26" s="40">
        <f t="shared" si="35"/>
        <v>0</v>
      </c>
      <c r="AP26" s="40"/>
      <c r="AQ26" s="40"/>
      <c r="AR26" s="40"/>
    </row>
    <row r="27" spans="1:44">
      <c r="A27" s="16">
        <v>17</v>
      </c>
      <c r="B27" s="50" t="s">
        <v>490</v>
      </c>
      <c r="C27" s="359"/>
      <c r="D27" s="359"/>
      <c r="E27" s="359">
        <v>152</v>
      </c>
      <c r="F27" s="41">
        <f t="shared" si="24"/>
        <v>0</v>
      </c>
      <c r="G27" s="40">
        <f t="shared" si="27"/>
        <v>0</v>
      </c>
      <c r="H27" s="40"/>
      <c r="I27" s="40"/>
      <c r="J27" s="40"/>
      <c r="K27" s="40">
        <f t="shared" si="28"/>
        <v>0</v>
      </c>
      <c r="L27" s="40"/>
      <c r="M27" s="40"/>
      <c r="N27" s="40"/>
      <c r="O27" s="40">
        <f t="shared" si="29"/>
        <v>0</v>
      </c>
      <c r="P27" s="40"/>
      <c r="Q27" s="40"/>
      <c r="R27" s="40"/>
      <c r="S27" s="41">
        <f t="shared" si="25"/>
        <v>0</v>
      </c>
      <c r="T27" s="40">
        <f t="shared" si="30"/>
        <v>0</v>
      </c>
      <c r="U27" s="40"/>
      <c r="V27" s="40"/>
      <c r="W27" s="40"/>
      <c r="X27" s="40">
        <f t="shared" si="31"/>
        <v>0</v>
      </c>
      <c r="Y27" s="40"/>
      <c r="Z27" s="40"/>
      <c r="AA27" s="40"/>
      <c r="AB27" s="40">
        <f t="shared" si="32"/>
        <v>0</v>
      </c>
      <c r="AC27" s="40"/>
      <c r="AD27" s="40"/>
      <c r="AE27" s="40"/>
      <c r="AF27" s="41">
        <f t="shared" si="26"/>
        <v>0</v>
      </c>
      <c r="AG27" s="40">
        <f t="shared" si="33"/>
        <v>0</v>
      </c>
      <c r="AH27" s="40"/>
      <c r="AI27" s="40"/>
      <c r="AJ27" s="40"/>
      <c r="AK27" s="40">
        <f t="shared" si="34"/>
        <v>0</v>
      </c>
      <c r="AL27" s="40"/>
      <c r="AM27" s="40"/>
      <c r="AN27" s="40"/>
      <c r="AO27" s="40">
        <f t="shared" si="35"/>
        <v>0</v>
      </c>
      <c r="AP27" s="40"/>
      <c r="AQ27" s="40"/>
      <c r="AR27" s="40"/>
    </row>
    <row r="28" spans="1:44">
      <c r="A28" s="16">
        <v>18</v>
      </c>
      <c r="B28" s="50" t="s">
        <v>627</v>
      </c>
      <c r="C28" s="359"/>
      <c r="D28" s="359"/>
      <c r="E28" s="359">
        <v>152</v>
      </c>
      <c r="F28" s="41">
        <f t="shared" si="24"/>
        <v>0</v>
      </c>
      <c r="G28" s="40">
        <f t="shared" si="27"/>
        <v>0</v>
      </c>
      <c r="H28" s="40"/>
      <c r="I28" s="40"/>
      <c r="J28" s="40"/>
      <c r="K28" s="40">
        <f t="shared" si="28"/>
        <v>0</v>
      </c>
      <c r="L28" s="40"/>
      <c r="M28" s="40"/>
      <c r="N28" s="40"/>
      <c r="O28" s="40">
        <f t="shared" si="29"/>
        <v>0</v>
      </c>
      <c r="P28" s="40"/>
      <c r="Q28" s="40"/>
      <c r="R28" s="40"/>
      <c r="S28" s="41">
        <f t="shared" si="25"/>
        <v>0</v>
      </c>
      <c r="T28" s="40">
        <f t="shared" si="30"/>
        <v>0</v>
      </c>
      <c r="U28" s="40"/>
      <c r="V28" s="40"/>
      <c r="W28" s="40"/>
      <c r="X28" s="40">
        <f t="shared" si="31"/>
        <v>0</v>
      </c>
      <c r="Y28" s="40"/>
      <c r="Z28" s="40"/>
      <c r="AA28" s="40"/>
      <c r="AB28" s="40">
        <f t="shared" si="32"/>
        <v>0</v>
      </c>
      <c r="AC28" s="40"/>
      <c r="AD28" s="40"/>
      <c r="AE28" s="40"/>
      <c r="AF28" s="41">
        <f t="shared" si="26"/>
        <v>0</v>
      </c>
      <c r="AG28" s="40">
        <f t="shared" si="33"/>
        <v>0</v>
      </c>
      <c r="AH28" s="40"/>
      <c r="AI28" s="40"/>
      <c r="AJ28" s="40"/>
      <c r="AK28" s="40">
        <f t="shared" si="34"/>
        <v>0</v>
      </c>
      <c r="AL28" s="40"/>
      <c r="AM28" s="40"/>
      <c r="AN28" s="40"/>
      <c r="AO28" s="40">
        <f t="shared" si="35"/>
        <v>0</v>
      </c>
      <c r="AP28" s="40"/>
      <c r="AQ28" s="40"/>
      <c r="AR28" s="40"/>
    </row>
    <row r="29" spans="1:44">
      <c r="A29" s="16">
        <v>19</v>
      </c>
      <c r="B29" s="50" t="s">
        <v>628</v>
      </c>
      <c r="C29" s="359"/>
      <c r="D29" s="359"/>
      <c r="E29" s="359">
        <v>152</v>
      </c>
      <c r="F29" s="41">
        <f t="shared" si="24"/>
        <v>0</v>
      </c>
      <c r="G29" s="40">
        <f t="shared" si="27"/>
        <v>0</v>
      </c>
      <c r="H29" s="40"/>
      <c r="I29" s="40"/>
      <c r="J29" s="40"/>
      <c r="K29" s="40">
        <f t="shared" si="28"/>
        <v>0</v>
      </c>
      <c r="L29" s="40"/>
      <c r="M29" s="40"/>
      <c r="N29" s="40"/>
      <c r="O29" s="40">
        <f t="shared" si="29"/>
        <v>0</v>
      </c>
      <c r="P29" s="40"/>
      <c r="Q29" s="40"/>
      <c r="R29" s="40"/>
      <c r="S29" s="41">
        <f t="shared" si="25"/>
        <v>0</v>
      </c>
      <c r="T29" s="40">
        <f t="shared" si="30"/>
        <v>0</v>
      </c>
      <c r="U29" s="40"/>
      <c r="V29" s="40"/>
      <c r="W29" s="40"/>
      <c r="X29" s="40">
        <f t="shared" si="31"/>
        <v>0</v>
      </c>
      <c r="Y29" s="40"/>
      <c r="Z29" s="40"/>
      <c r="AA29" s="40"/>
      <c r="AB29" s="40">
        <f t="shared" si="32"/>
        <v>0</v>
      </c>
      <c r="AC29" s="40"/>
      <c r="AD29" s="40"/>
      <c r="AE29" s="40"/>
      <c r="AF29" s="41">
        <f t="shared" si="26"/>
        <v>0</v>
      </c>
      <c r="AG29" s="40">
        <f t="shared" si="33"/>
        <v>0</v>
      </c>
      <c r="AH29" s="40"/>
      <c r="AI29" s="40"/>
      <c r="AJ29" s="40"/>
      <c r="AK29" s="40">
        <f t="shared" si="34"/>
        <v>0</v>
      </c>
      <c r="AL29" s="40"/>
      <c r="AM29" s="40"/>
      <c r="AN29" s="40"/>
      <c r="AO29" s="40">
        <f t="shared" si="35"/>
        <v>0</v>
      </c>
      <c r="AP29" s="40"/>
      <c r="AQ29" s="40"/>
      <c r="AR29" s="40"/>
    </row>
    <row r="30" spans="1:44">
      <c r="A30" s="16">
        <v>20</v>
      </c>
      <c r="B30" s="51" t="s">
        <v>493</v>
      </c>
      <c r="C30" s="359"/>
      <c r="D30" s="359"/>
      <c r="E30" s="359">
        <v>152</v>
      </c>
      <c r="F30" s="41">
        <f t="shared" si="24"/>
        <v>0</v>
      </c>
      <c r="G30" s="40">
        <f t="shared" si="27"/>
        <v>0</v>
      </c>
      <c r="H30" s="40"/>
      <c r="I30" s="40"/>
      <c r="J30" s="40"/>
      <c r="K30" s="40">
        <f t="shared" si="28"/>
        <v>0</v>
      </c>
      <c r="L30" s="40"/>
      <c r="M30" s="40"/>
      <c r="N30" s="40"/>
      <c r="O30" s="40">
        <f t="shared" si="29"/>
        <v>0</v>
      </c>
      <c r="P30" s="40"/>
      <c r="Q30" s="40"/>
      <c r="R30" s="40"/>
      <c r="S30" s="41">
        <f t="shared" si="25"/>
        <v>0</v>
      </c>
      <c r="T30" s="40">
        <f t="shared" si="30"/>
        <v>0</v>
      </c>
      <c r="U30" s="40"/>
      <c r="V30" s="40"/>
      <c r="W30" s="40"/>
      <c r="X30" s="40">
        <f t="shared" si="31"/>
        <v>0</v>
      </c>
      <c r="Y30" s="40"/>
      <c r="Z30" s="40"/>
      <c r="AA30" s="40"/>
      <c r="AB30" s="40">
        <f t="shared" si="32"/>
        <v>0</v>
      </c>
      <c r="AC30" s="40"/>
      <c r="AD30" s="40"/>
      <c r="AE30" s="40"/>
      <c r="AF30" s="41">
        <f t="shared" si="26"/>
        <v>0</v>
      </c>
      <c r="AG30" s="40">
        <f t="shared" si="33"/>
        <v>0</v>
      </c>
      <c r="AH30" s="40"/>
      <c r="AI30" s="40"/>
      <c r="AJ30" s="40"/>
      <c r="AK30" s="40">
        <f t="shared" si="34"/>
        <v>0</v>
      </c>
      <c r="AL30" s="40"/>
      <c r="AM30" s="40"/>
      <c r="AN30" s="40"/>
      <c r="AO30" s="40">
        <f t="shared" si="35"/>
        <v>0</v>
      </c>
      <c r="AP30" s="40"/>
      <c r="AQ30" s="40"/>
      <c r="AR30" s="40"/>
    </row>
    <row r="31" spans="1:44">
      <c r="A31" s="16">
        <v>21</v>
      </c>
      <c r="B31" s="51"/>
      <c r="C31" s="359"/>
      <c r="D31" s="359"/>
      <c r="E31" s="359">
        <v>152</v>
      </c>
      <c r="F31" s="41">
        <f t="shared" si="24"/>
        <v>0</v>
      </c>
      <c r="G31" s="40">
        <f t="shared" si="27"/>
        <v>0</v>
      </c>
      <c r="H31" s="40"/>
      <c r="I31" s="40"/>
      <c r="J31" s="40"/>
      <c r="K31" s="40">
        <f t="shared" si="28"/>
        <v>0</v>
      </c>
      <c r="L31" s="40"/>
      <c r="M31" s="40"/>
      <c r="N31" s="40"/>
      <c r="O31" s="40">
        <f t="shared" si="29"/>
        <v>0</v>
      </c>
      <c r="P31" s="40"/>
      <c r="Q31" s="40"/>
      <c r="R31" s="40"/>
      <c r="S31" s="41">
        <f t="shared" si="25"/>
        <v>0</v>
      </c>
      <c r="T31" s="40">
        <f t="shared" si="30"/>
        <v>0</v>
      </c>
      <c r="U31" s="40"/>
      <c r="V31" s="40"/>
      <c r="W31" s="40"/>
      <c r="X31" s="40">
        <f t="shared" si="31"/>
        <v>0</v>
      </c>
      <c r="Y31" s="40"/>
      <c r="Z31" s="40"/>
      <c r="AA31" s="40"/>
      <c r="AB31" s="40">
        <f t="shared" si="32"/>
        <v>0</v>
      </c>
      <c r="AC31" s="40"/>
      <c r="AD31" s="40"/>
      <c r="AE31" s="40"/>
      <c r="AF31" s="41">
        <f t="shared" si="26"/>
        <v>0</v>
      </c>
      <c r="AG31" s="40">
        <f t="shared" si="33"/>
        <v>0</v>
      </c>
      <c r="AH31" s="40"/>
      <c r="AI31" s="40"/>
      <c r="AJ31" s="40"/>
      <c r="AK31" s="40">
        <f t="shared" si="34"/>
        <v>0</v>
      </c>
      <c r="AL31" s="40"/>
      <c r="AM31" s="40"/>
      <c r="AN31" s="40"/>
      <c r="AO31" s="40">
        <f t="shared" si="35"/>
        <v>0</v>
      </c>
      <c r="AP31" s="40"/>
      <c r="AQ31" s="40"/>
      <c r="AR31" s="40"/>
    </row>
    <row r="32" spans="1:44">
      <c r="A32" s="16">
        <v>22</v>
      </c>
      <c r="B32" s="51"/>
      <c r="C32" s="359"/>
      <c r="D32" s="359"/>
      <c r="E32" s="359">
        <v>152</v>
      </c>
      <c r="F32" s="41">
        <f t="shared" si="24"/>
        <v>0</v>
      </c>
      <c r="G32" s="40">
        <f t="shared" si="27"/>
        <v>0</v>
      </c>
      <c r="H32" s="40"/>
      <c r="I32" s="40"/>
      <c r="J32" s="40"/>
      <c r="K32" s="40">
        <f t="shared" si="28"/>
        <v>0</v>
      </c>
      <c r="L32" s="40"/>
      <c r="M32" s="40"/>
      <c r="N32" s="40"/>
      <c r="O32" s="40">
        <f t="shared" si="29"/>
        <v>0</v>
      </c>
      <c r="P32" s="40"/>
      <c r="Q32" s="40"/>
      <c r="R32" s="40"/>
      <c r="S32" s="41">
        <f t="shared" si="25"/>
        <v>0</v>
      </c>
      <c r="T32" s="40">
        <f t="shared" si="30"/>
        <v>0</v>
      </c>
      <c r="U32" s="40"/>
      <c r="V32" s="40"/>
      <c r="W32" s="40"/>
      <c r="X32" s="40">
        <f t="shared" si="31"/>
        <v>0</v>
      </c>
      <c r="Y32" s="40"/>
      <c r="Z32" s="40"/>
      <c r="AA32" s="40"/>
      <c r="AB32" s="40">
        <f t="shared" si="32"/>
        <v>0</v>
      </c>
      <c r="AC32" s="40"/>
      <c r="AD32" s="40"/>
      <c r="AE32" s="40"/>
      <c r="AF32" s="41">
        <f t="shared" si="26"/>
        <v>0</v>
      </c>
      <c r="AG32" s="40">
        <f t="shared" si="33"/>
        <v>0</v>
      </c>
      <c r="AH32" s="40"/>
      <c r="AI32" s="40"/>
      <c r="AJ32" s="40"/>
      <c r="AK32" s="40">
        <f t="shared" si="34"/>
        <v>0</v>
      </c>
      <c r="AL32" s="40"/>
      <c r="AM32" s="40"/>
      <c r="AN32" s="40"/>
      <c r="AO32" s="40">
        <f t="shared" si="35"/>
        <v>0</v>
      </c>
      <c r="AP32" s="40"/>
      <c r="AQ32" s="40"/>
      <c r="AR32" s="40"/>
    </row>
    <row r="33" spans="1:44">
      <c r="A33" s="16">
        <v>23</v>
      </c>
      <c r="B33" s="51"/>
      <c r="C33" s="359"/>
      <c r="D33" s="359"/>
      <c r="E33" s="359">
        <v>152</v>
      </c>
      <c r="F33" s="41">
        <f t="shared" si="24"/>
        <v>0</v>
      </c>
      <c r="G33" s="40">
        <f t="shared" si="27"/>
        <v>0</v>
      </c>
      <c r="H33" s="40"/>
      <c r="I33" s="40"/>
      <c r="J33" s="40"/>
      <c r="K33" s="40">
        <f t="shared" si="28"/>
        <v>0</v>
      </c>
      <c r="L33" s="40"/>
      <c r="M33" s="40"/>
      <c r="N33" s="40"/>
      <c r="O33" s="40">
        <f t="shared" si="29"/>
        <v>0</v>
      </c>
      <c r="P33" s="40"/>
      <c r="Q33" s="40"/>
      <c r="R33" s="40"/>
      <c r="S33" s="41">
        <f t="shared" si="25"/>
        <v>0</v>
      </c>
      <c r="T33" s="40">
        <f t="shared" si="30"/>
        <v>0</v>
      </c>
      <c r="U33" s="40"/>
      <c r="V33" s="40"/>
      <c r="W33" s="40"/>
      <c r="X33" s="40">
        <f t="shared" si="31"/>
        <v>0</v>
      </c>
      <c r="Y33" s="40"/>
      <c r="Z33" s="40"/>
      <c r="AA33" s="40"/>
      <c r="AB33" s="40">
        <f t="shared" si="32"/>
        <v>0</v>
      </c>
      <c r="AC33" s="40"/>
      <c r="AD33" s="40"/>
      <c r="AE33" s="40"/>
      <c r="AF33" s="41">
        <f t="shared" si="26"/>
        <v>0</v>
      </c>
      <c r="AG33" s="40">
        <f t="shared" si="33"/>
        <v>0</v>
      </c>
      <c r="AH33" s="40"/>
      <c r="AI33" s="40"/>
      <c r="AJ33" s="40"/>
      <c r="AK33" s="40">
        <f t="shared" si="34"/>
        <v>0</v>
      </c>
      <c r="AL33" s="40"/>
      <c r="AM33" s="40"/>
      <c r="AN33" s="40"/>
      <c r="AO33" s="40">
        <f t="shared" si="35"/>
        <v>0</v>
      </c>
      <c r="AP33" s="40"/>
      <c r="AQ33" s="40"/>
      <c r="AR33" s="40"/>
    </row>
    <row r="34" spans="1:44">
      <c r="A34" s="16">
        <v>24</v>
      </c>
      <c r="B34" s="50"/>
      <c r="C34" s="359"/>
      <c r="D34" s="359"/>
      <c r="E34" s="359">
        <v>162</v>
      </c>
      <c r="F34" s="41">
        <f t="shared" si="24"/>
        <v>0</v>
      </c>
      <c r="G34" s="40">
        <f t="shared" si="27"/>
        <v>0</v>
      </c>
      <c r="H34" s="40"/>
      <c r="I34" s="40"/>
      <c r="J34" s="40"/>
      <c r="K34" s="40">
        <f t="shared" si="28"/>
        <v>0</v>
      </c>
      <c r="L34" s="40"/>
      <c r="M34" s="40"/>
      <c r="N34" s="40"/>
      <c r="O34" s="40">
        <f t="shared" si="29"/>
        <v>0</v>
      </c>
      <c r="P34" s="40"/>
      <c r="Q34" s="40"/>
      <c r="R34" s="40"/>
      <c r="S34" s="41">
        <f t="shared" si="25"/>
        <v>0</v>
      </c>
      <c r="T34" s="40">
        <f t="shared" si="30"/>
        <v>0</v>
      </c>
      <c r="U34" s="40"/>
      <c r="V34" s="40"/>
      <c r="W34" s="40"/>
      <c r="X34" s="40">
        <f t="shared" si="31"/>
        <v>0</v>
      </c>
      <c r="Y34" s="40"/>
      <c r="Z34" s="40"/>
      <c r="AA34" s="40"/>
      <c r="AB34" s="40">
        <f t="shared" si="32"/>
        <v>0</v>
      </c>
      <c r="AC34" s="40"/>
      <c r="AD34" s="40"/>
      <c r="AE34" s="40"/>
      <c r="AF34" s="41">
        <f t="shared" si="26"/>
        <v>0</v>
      </c>
      <c r="AG34" s="40">
        <f t="shared" si="33"/>
        <v>0</v>
      </c>
      <c r="AH34" s="40"/>
      <c r="AI34" s="40"/>
      <c r="AJ34" s="40"/>
      <c r="AK34" s="40">
        <f t="shared" si="34"/>
        <v>0</v>
      </c>
      <c r="AL34" s="40"/>
      <c r="AM34" s="40"/>
      <c r="AN34" s="40"/>
      <c r="AO34" s="40">
        <f t="shared" si="35"/>
        <v>0</v>
      </c>
      <c r="AP34" s="40"/>
      <c r="AQ34" s="40"/>
      <c r="AR34" s="40"/>
    </row>
    <row r="35" spans="1:44">
      <c r="A35" s="16">
        <v>25</v>
      </c>
      <c r="B35" s="51"/>
      <c r="C35" s="359"/>
      <c r="D35" s="359"/>
      <c r="E35" s="359">
        <v>162</v>
      </c>
      <c r="F35" s="41">
        <f t="shared" si="24"/>
        <v>0</v>
      </c>
      <c r="G35" s="40">
        <f t="shared" si="27"/>
        <v>0</v>
      </c>
      <c r="H35" s="40"/>
      <c r="I35" s="40"/>
      <c r="J35" s="40"/>
      <c r="K35" s="40">
        <f t="shared" si="28"/>
        <v>0</v>
      </c>
      <c r="L35" s="40"/>
      <c r="M35" s="40"/>
      <c r="N35" s="40"/>
      <c r="O35" s="40">
        <f t="shared" si="29"/>
        <v>0</v>
      </c>
      <c r="P35" s="40"/>
      <c r="Q35" s="40"/>
      <c r="R35" s="40"/>
      <c r="S35" s="41">
        <f t="shared" si="25"/>
        <v>0</v>
      </c>
      <c r="T35" s="40">
        <f t="shared" si="30"/>
        <v>0</v>
      </c>
      <c r="U35" s="40"/>
      <c r="V35" s="40"/>
      <c r="W35" s="40"/>
      <c r="X35" s="40">
        <f t="shared" si="31"/>
        <v>0</v>
      </c>
      <c r="Y35" s="40"/>
      <c r="Z35" s="40"/>
      <c r="AA35" s="40"/>
      <c r="AB35" s="40">
        <f t="shared" si="32"/>
        <v>0</v>
      </c>
      <c r="AC35" s="40"/>
      <c r="AD35" s="40"/>
      <c r="AE35" s="40"/>
      <c r="AF35" s="41">
        <f t="shared" si="26"/>
        <v>0</v>
      </c>
      <c r="AG35" s="40">
        <f t="shared" si="33"/>
        <v>0</v>
      </c>
      <c r="AH35" s="40"/>
      <c r="AI35" s="40"/>
      <c r="AJ35" s="40"/>
      <c r="AK35" s="40">
        <f t="shared" si="34"/>
        <v>0</v>
      </c>
      <c r="AL35" s="40"/>
      <c r="AM35" s="40"/>
      <c r="AN35" s="40"/>
      <c r="AO35" s="40">
        <f t="shared" si="35"/>
        <v>0</v>
      </c>
      <c r="AP35" s="40"/>
      <c r="AQ35" s="40"/>
      <c r="AR35" s="40"/>
    </row>
    <row r="36" spans="1:44">
      <c r="A36" s="26">
        <v>26</v>
      </c>
      <c r="B36" s="18" t="s">
        <v>11</v>
      </c>
      <c r="C36" s="26">
        <v>2000</v>
      </c>
      <c r="D36" s="26"/>
      <c r="E36" s="26"/>
      <c r="F36" s="38">
        <f t="shared" si="13"/>
        <v>0</v>
      </c>
      <c r="G36" s="39">
        <f>H36+J36+I36</f>
        <v>0</v>
      </c>
      <c r="H36" s="39">
        <f>+H60+H67+H72+H73+H76+H112+H116</f>
        <v>0</v>
      </c>
      <c r="I36" s="39">
        <f>+I60+I67+I72+I73+I76+I112+I116</f>
        <v>0</v>
      </c>
      <c r="J36" s="39">
        <f>+J60+J67+J72+J73+J76+J112+J116</f>
        <v>0</v>
      </c>
      <c r="K36" s="39">
        <f>L36+N36+M36</f>
        <v>0</v>
      </c>
      <c r="L36" s="39">
        <f t="shared" ref="L36:N36" si="36">+L60+L67+L72+L73+L76+L112+L116</f>
        <v>0</v>
      </c>
      <c r="M36" s="39">
        <f>+M60+M67+M72+M73+M76+M112+M116</f>
        <v>0</v>
      </c>
      <c r="N36" s="39">
        <f t="shared" si="36"/>
        <v>0</v>
      </c>
      <c r="O36" s="39">
        <f>P36+R36+Q36</f>
        <v>0</v>
      </c>
      <c r="P36" s="39">
        <f t="shared" ref="P36:R36" si="37">+P60+P67+P72+P73+P76+P112+P116</f>
        <v>0</v>
      </c>
      <c r="Q36" s="39">
        <f>+Q60+Q67+Q72+Q73+Q76+Q112+Q116</f>
        <v>0</v>
      </c>
      <c r="R36" s="39">
        <f t="shared" si="37"/>
        <v>0</v>
      </c>
      <c r="S36" s="38">
        <f t="shared" si="25"/>
        <v>0</v>
      </c>
      <c r="T36" s="39">
        <f>U36+W36+V36</f>
        <v>0</v>
      </c>
      <c r="U36" s="39">
        <f>+U60+U67+U72+U73+U76+U112+U116</f>
        <v>0</v>
      </c>
      <c r="V36" s="39">
        <f>+V60+V67+V72+V73+V76+V112+V116</f>
        <v>0</v>
      </c>
      <c r="W36" s="39">
        <f>+W60+W67+W72+W73+W76+W112+W116</f>
        <v>0</v>
      </c>
      <c r="X36" s="39">
        <f>Y36+AA36+Z36</f>
        <v>0</v>
      </c>
      <c r="Y36" s="39">
        <f t="shared" ref="Y36" si="38">+Y60+Y67+Y72+Y73+Y76+Y112+Y116</f>
        <v>0</v>
      </c>
      <c r="Z36" s="39">
        <f>+Z60+Z67+Z72+Z73+Z76+Z112+Z116</f>
        <v>0</v>
      </c>
      <c r="AA36" s="39">
        <f t="shared" ref="AA36" si="39">+AA60+AA67+AA72+AA73+AA76+AA112+AA116</f>
        <v>0</v>
      </c>
      <c r="AB36" s="39">
        <f>AC36+AE36+AD36</f>
        <v>0</v>
      </c>
      <c r="AC36" s="39">
        <f t="shared" ref="AC36" si="40">+AC60+AC67+AC72+AC73+AC76+AC112+AC116</f>
        <v>0</v>
      </c>
      <c r="AD36" s="39">
        <f>+AD60+AD67+AD72+AD73+AD76+AD112+AD116</f>
        <v>0</v>
      </c>
      <c r="AE36" s="39">
        <f t="shared" ref="AE36" si="41">+AE60+AE67+AE72+AE73+AE76+AE112+AE116</f>
        <v>0</v>
      </c>
      <c r="AF36" s="38">
        <f t="shared" si="26"/>
        <v>0</v>
      </c>
      <c r="AG36" s="39">
        <f>AH36+AJ36+AI36</f>
        <v>0</v>
      </c>
      <c r="AH36" s="39">
        <f>+AH60+AH67+AH72+AH73+AH76+AH112+AH116</f>
        <v>0</v>
      </c>
      <c r="AI36" s="39">
        <f>+AI60+AI67+AI72+AI73+AI76+AI112+AI116</f>
        <v>0</v>
      </c>
      <c r="AJ36" s="39">
        <f>+AJ60+AJ67+AJ72+AJ73+AJ76+AJ112+AJ116</f>
        <v>0</v>
      </c>
      <c r="AK36" s="39">
        <f>AL36+AN36+AM36</f>
        <v>0</v>
      </c>
      <c r="AL36" s="39">
        <f t="shared" ref="AL36" si="42">+AL60+AL67+AL72+AL73+AL76+AL112+AL116</f>
        <v>0</v>
      </c>
      <c r="AM36" s="39">
        <f>+AM60+AM67+AM72+AM73+AM76+AM112+AM116</f>
        <v>0</v>
      </c>
      <c r="AN36" s="39">
        <f t="shared" ref="AN36" si="43">+AN60+AN67+AN72+AN73+AN76+AN112+AN116</f>
        <v>0</v>
      </c>
      <c r="AO36" s="39">
        <f>AP36+AR36+AQ36</f>
        <v>0</v>
      </c>
      <c r="AP36" s="39">
        <f t="shared" ref="AP36" si="44">+AP60+AP67+AP72+AP73+AP76+AP112+AP116</f>
        <v>0</v>
      </c>
      <c r="AQ36" s="39">
        <f>+AQ60+AQ67+AQ72+AQ73+AQ76+AQ112+AQ116</f>
        <v>0</v>
      </c>
      <c r="AR36" s="39">
        <f t="shared" ref="AR36" si="45">+AR60+AR67+AR72+AR73+AR76+AR112+AR116</f>
        <v>0</v>
      </c>
    </row>
    <row r="37" spans="1:44">
      <c r="A37" s="359"/>
      <c r="B37" s="27" t="s">
        <v>12</v>
      </c>
      <c r="C37" s="359"/>
      <c r="D37" s="359"/>
      <c r="E37" s="359"/>
      <c r="F37" s="37" t="b">
        <f t="shared" ref="F37:R37" si="46">F36=SUM(F39:F58)</f>
        <v>1</v>
      </c>
      <c r="G37" s="37" t="b">
        <f t="shared" si="46"/>
        <v>1</v>
      </c>
      <c r="H37" s="37" t="b">
        <f t="shared" si="46"/>
        <v>1</v>
      </c>
      <c r="I37" s="37" t="b">
        <f t="shared" ref="I37" si="47">I36=SUM(I39:I58)</f>
        <v>1</v>
      </c>
      <c r="J37" s="37" t="b">
        <f t="shared" si="46"/>
        <v>1</v>
      </c>
      <c r="K37" s="37" t="b">
        <f t="shared" si="46"/>
        <v>1</v>
      </c>
      <c r="L37" s="37" t="b">
        <f t="shared" si="46"/>
        <v>1</v>
      </c>
      <c r="M37" s="37" t="b">
        <f t="shared" ref="M37" si="48">M36=SUM(M39:M58)</f>
        <v>1</v>
      </c>
      <c r="N37" s="37" t="b">
        <f t="shared" si="46"/>
        <v>1</v>
      </c>
      <c r="O37" s="37" t="b">
        <f t="shared" si="46"/>
        <v>1</v>
      </c>
      <c r="P37" s="37" t="b">
        <f t="shared" si="46"/>
        <v>1</v>
      </c>
      <c r="Q37" s="37" t="b">
        <f t="shared" ref="Q37" si="49">Q36=SUM(Q39:Q58)</f>
        <v>1</v>
      </c>
      <c r="R37" s="37" t="b">
        <f t="shared" si="46"/>
        <v>1</v>
      </c>
      <c r="S37" s="37" t="b">
        <f t="shared" ref="S37:U37" si="50">S36=SUM(S39:S58)</f>
        <v>1</v>
      </c>
      <c r="T37" s="37" t="b">
        <f t="shared" si="50"/>
        <v>1</v>
      </c>
      <c r="U37" s="37" t="b">
        <f t="shared" si="50"/>
        <v>1</v>
      </c>
      <c r="V37" s="37" t="b">
        <f t="shared" ref="V37" si="51">V36=SUM(V39:V58)</f>
        <v>1</v>
      </c>
      <c r="W37" s="37" t="b">
        <f t="shared" ref="W37:Y37" si="52">W36=SUM(W39:W58)</f>
        <v>1</v>
      </c>
      <c r="X37" s="37" t="b">
        <f t="shared" si="52"/>
        <v>1</v>
      </c>
      <c r="Y37" s="37" t="b">
        <f t="shared" si="52"/>
        <v>1</v>
      </c>
      <c r="Z37" s="37" t="b">
        <f t="shared" ref="Z37" si="53">Z36=SUM(Z39:Z58)</f>
        <v>1</v>
      </c>
      <c r="AA37" s="37" t="b">
        <f t="shared" ref="AA37:AC37" si="54">AA36=SUM(AA39:AA58)</f>
        <v>1</v>
      </c>
      <c r="AB37" s="37" t="b">
        <f t="shared" si="54"/>
        <v>1</v>
      </c>
      <c r="AC37" s="37" t="b">
        <f t="shared" si="54"/>
        <v>1</v>
      </c>
      <c r="AD37" s="37" t="b">
        <f t="shared" ref="AD37" si="55">AD36=SUM(AD39:AD58)</f>
        <v>1</v>
      </c>
      <c r="AE37" s="37" t="b">
        <f t="shared" ref="AE37:AH37" si="56">AE36=SUM(AE39:AE58)</f>
        <v>1</v>
      </c>
      <c r="AF37" s="37" t="b">
        <f t="shared" si="56"/>
        <v>1</v>
      </c>
      <c r="AG37" s="37" t="b">
        <f t="shared" si="56"/>
        <v>1</v>
      </c>
      <c r="AH37" s="37" t="b">
        <f t="shared" si="56"/>
        <v>1</v>
      </c>
      <c r="AI37" s="37" t="b">
        <f t="shared" ref="AI37" si="57">AI36=SUM(AI39:AI58)</f>
        <v>1</v>
      </c>
      <c r="AJ37" s="37" t="b">
        <f t="shared" ref="AJ37:AL37" si="58">AJ36=SUM(AJ39:AJ58)</f>
        <v>1</v>
      </c>
      <c r="AK37" s="37" t="b">
        <f t="shared" si="58"/>
        <v>1</v>
      </c>
      <c r="AL37" s="37" t="b">
        <f t="shared" si="58"/>
        <v>1</v>
      </c>
      <c r="AM37" s="37" t="b">
        <f t="shared" ref="AM37" si="59">AM36=SUM(AM39:AM58)</f>
        <v>1</v>
      </c>
      <c r="AN37" s="37" t="b">
        <f t="shared" ref="AN37:AP37" si="60">AN36=SUM(AN39:AN58)</f>
        <v>1</v>
      </c>
      <c r="AO37" s="37" t="b">
        <f t="shared" si="60"/>
        <v>1</v>
      </c>
      <c r="AP37" s="37" t="b">
        <f t="shared" si="60"/>
        <v>1</v>
      </c>
      <c r="AQ37" s="37" t="b">
        <f t="shared" ref="AQ37" si="61">AQ36=SUM(AQ39:AQ58)</f>
        <v>1</v>
      </c>
      <c r="AR37" s="37" t="b">
        <f t="shared" ref="AR37" si="62">AR36=SUM(AR39:AR58)</f>
        <v>1</v>
      </c>
    </row>
    <row r="38" spans="1:44">
      <c r="A38" s="359">
        <v>27</v>
      </c>
      <c r="B38" s="35" t="s">
        <v>78</v>
      </c>
      <c r="C38" s="359"/>
      <c r="D38" s="359"/>
      <c r="E38" s="359"/>
      <c r="F38" s="41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1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1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</row>
    <row r="39" spans="1:44">
      <c r="A39" s="359">
        <v>28</v>
      </c>
      <c r="B39" s="50" t="s">
        <v>624</v>
      </c>
      <c r="C39" s="359"/>
      <c r="D39" s="359"/>
      <c r="E39" s="359"/>
      <c r="F39" s="41">
        <f t="shared" ref="F39:F58" si="63">G39+K39+O39</f>
        <v>0</v>
      </c>
      <c r="G39" s="40">
        <f t="shared" ref="G39:G58" si="64">H39+J39+I39</f>
        <v>0</v>
      </c>
      <c r="H39" s="40"/>
      <c r="I39" s="40"/>
      <c r="J39" s="40"/>
      <c r="K39" s="40">
        <f t="shared" ref="K39:K58" si="65">L39+N39+M39</f>
        <v>0</v>
      </c>
      <c r="L39" s="40"/>
      <c r="M39" s="40"/>
      <c r="N39" s="40"/>
      <c r="O39" s="40">
        <f t="shared" ref="O39:O58" si="66">P39+R39+Q39</f>
        <v>0</v>
      </c>
      <c r="P39" s="40"/>
      <c r="Q39" s="40"/>
      <c r="R39" s="40"/>
      <c r="S39" s="41">
        <f t="shared" ref="S39:S58" si="67">T39+X39+AB39</f>
        <v>0</v>
      </c>
      <c r="T39" s="40">
        <f t="shared" ref="T39:T58" si="68">U39+W39+V39</f>
        <v>0</v>
      </c>
      <c r="U39" s="40"/>
      <c r="V39" s="40"/>
      <c r="W39" s="40"/>
      <c r="X39" s="40">
        <f t="shared" ref="X39:X58" si="69">Y39+AA39+Z39</f>
        <v>0</v>
      </c>
      <c r="Y39" s="40"/>
      <c r="Z39" s="40"/>
      <c r="AA39" s="40"/>
      <c r="AB39" s="40">
        <f t="shared" ref="AB39:AB58" si="70">AC39+AE39+AD39</f>
        <v>0</v>
      </c>
      <c r="AC39" s="40"/>
      <c r="AD39" s="40"/>
      <c r="AE39" s="40"/>
      <c r="AF39" s="41">
        <f t="shared" ref="AF39:AF58" si="71">AG39+AK39+AO39</f>
        <v>0</v>
      </c>
      <c r="AG39" s="40">
        <f t="shared" ref="AG39:AG58" si="72">AH39+AJ39+AI39</f>
        <v>0</v>
      </c>
      <c r="AH39" s="40"/>
      <c r="AI39" s="40"/>
      <c r="AJ39" s="40"/>
      <c r="AK39" s="40">
        <f t="shared" ref="AK39:AK58" si="73">AL39+AN39+AM39</f>
        <v>0</v>
      </c>
      <c r="AL39" s="40"/>
      <c r="AM39" s="40"/>
      <c r="AN39" s="40"/>
      <c r="AO39" s="40">
        <f t="shared" ref="AO39:AO58" si="74">AP39+AR39+AQ39</f>
        <v>0</v>
      </c>
      <c r="AP39" s="40"/>
      <c r="AQ39" s="40"/>
      <c r="AR39" s="40"/>
    </row>
    <row r="40" spans="1:44">
      <c r="A40" s="359">
        <v>29</v>
      </c>
      <c r="B40" s="50" t="s">
        <v>77</v>
      </c>
      <c r="C40" s="359"/>
      <c r="D40" s="359"/>
      <c r="E40" s="359"/>
      <c r="F40" s="41">
        <f t="shared" si="63"/>
        <v>0</v>
      </c>
      <c r="G40" s="40">
        <f t="shared" si="64"/>
        <v>0</v>
      </c>
      <c r="H40" s="40"/>
      <c r="I40" s="40"/>
      <c r="J40" s="40"/>
      <c r="K40" s="40">
        <f t="shared" si="65"/>
        <v>0</v>
      </c>
      <c r="L40" s="40"/>
      <c r="M40" s="40"/>
      <c r="N40" s="40"/>
      <c r="O40" s="40">
        <f t="shared" si="66"/>
        <v>0</v>
      </c>
      <c r="P40" s="40"/>
      <c r="Q40" s="40"/>
      <c r="R40" s="40"/>
      <c r="S40" s="41">
        <f t="shared" si="67"/>
        <v>0</v>
      </c>
      <c r="T40" s="40">
        <f t="shared" si="68"/>
        <v>0</v>
      </c>
      <c r="U40" s="40"/>
      <c r="V40" s="40"/>
      <c r="W40" s="40"/>
      <c r="X40" s="40">
        <f t="shared" si="69"/>
        <v>0</v>
      </c>
      <c r="Y40" s="40"/>
      <c r="Z40" s="40"/>
      <c r="AA40" s="40"/>
      <c r="AB40" s="40">
        <f t="shared" si="70"/>
        <v>0</v>
      </c>
      <c r="AC40" s="40"/>
      <c r="AD40" s="40"/>
      <c r="AE40" s="40"/>
      <c r="AF40" s="41">
        <f t="shared" si="71"/>
        <v>0</v>
      </c>
      <c r="AG40" s="40">
        <f t="shared" si="72"/>
        <v>0</v>
      </c>
      <c r="AH40" s="40"/>
      <c r="AI40" s="40"/>
      <c r="AJ40" s="40"/>
      <c r="AK40" s="40">
        <f t="shared" si="73"/>
        <v>0</v>
      </c>
      <c r="AL40" s="40"/>
      <c r="AM40" s="40"/>
      <c r="AN40" s="40"/>
      <c r="AO40" s="40">
        <f t="shared" si="74"/>
        <v>0</v>
      </c>
      <c r="AP40" s="40"/>
      <c r="AQ40" s="40"/>
      <c r="AR40" s="40"/>
    </row>
    <row r="41" spans="1:44">
      <c r="A41" s="359">
        <v>30</v>
      </c>
      <c r="B41" s="50" t="s">
        <v>76</v>
      </c>
      <c r="C41" s="359"/>
      <c r="D41" s="359"/>
      <c r="E41" s="359"/>
      <c r="F41" s="41">
        <f t="shared" si="63"/>
        <v>0</v>
      </c>
      <c r="G41" s="40">
        <f t="shared" si="64"/>
        <v>0</v>
      </c>
      <c r="H41" s="40"/>
      <c r="I41" s="40"/>
      <c r="J41" s="40"/>
      <c r="K41" s="40">
        <f t="shared" si="65"/>
        <v>0</v>
      </c>
      <c r="L41" s="40"/>
      <c r="M41" s="40"/>
      <c r="N41" s="40"/>
      <c r="O41" s="40">
        <f t="shared" si="66"/>
        <v>0</v>
      </c>
      <c r="P41" s="40"/>
      <c r="Q41" s="40"/>
      <c r="R41" s="40"/>
      <c r="S41" s="41">
        <f t="shared" si="67"/>
        <v>0</v>
      </c>
      <c r="T41" s="40">
        <f t="shared" si="68"/>
        <v>0</v>
      </c>
      <c r="U41" s="40"/>
      <c r="V41" s="40"/>
      <c r="W41" s="40"/>
      <c r="X41" s="40">
        <f t="shared" si="69"/>
        <v>0</v>
      </c>
      <c r="Y41" s="40"/>
      <c r="Z41" s="40"/>
      <c r="AA41" s="40"/>
      <c r="AB41" s="40">
        <f t="shared" si="70"/>
        <v>0</v>
      </c>
      <c r="AC41" s="40"/>
      <c r="AD41" s="40"/>
      <c r="AE41" s="40"/>
      <c r="AF41" s="41">
        <f t="shared" si="71"/>
        <v>0</v>
      </c>
      <c r="AG41" s="40">
        <f t="shared" si="72"/>
        <v>0</v>
      </c>
      <c r="AH41" s="40"/>
      <c r="AI41" s="40"/>
      <c r="AJ41" s="40"/>
      <c r="AK41" s="40">
        <f t="shared" si="73"/>
        <v>0</v>
      </c>
      <c r="AL41" s="40"/>
      <c r="AM41" s="40"/>
      <c r="AN41" s="40"/>
      <c r="AO41" s="40">
        <f t="shared" si="74"/>
        <v>0</v>
      </c>
      <c r="AP41" s="40"/>
      <c r="AQ41" s="40"/>
      <c r="AR41" s="40"/>
    </row>
    <row r="42" spans="1:44">
      <c r="A42" s="359">
        <v>31</v>
      </c>
      <c r="B42" s="50" t="s">
        <v>625</v>
      </c>
      <c r="C42" s="359"/>
      <c r="D42" s="359"/>
      <c r="E42" s="359"/>
      <c r="F42" s="41">
        <f t="shared" si="63"/>
        <v>0</v>
      </c>
      <c r="G42" s="40">
        <f t="shared" si="64"/>
        <v>0</v>
      </c>
      <c r="H42" s="40"/>
      <c r="I42" s="40"/>
      <c r="J42" s="40"/>
      <c r="K42" s="40">
        <f t="shared" si="65"/>
        <v>0</v>
      </c>
      <c r="L42" s="40"/>
      <c r="M42" s="40"/>
      <c r="N42" s="40"/>
      <c r="O42" s="40">
        <f t="shared" si="66"/>
        <v>0</v>
      </c>
      <c r="P42" s="40"/>
      <c r="Q42" s="40"/>
      <c r="R42" s="40"/>
      <c r="S42" s="41">
        <f t="shared" si="67"/>
        <v>0</v>
      </c>
      <c r="T42" s="40">
        <f t="shared" si="68"/>
        <v>0</v>
      </c>
      <c r="U42" s="40"/>
      <c r="V42" s="40"/>
      <c r="W42" s="40"/>
      <c r="X42" s="40">
        <f t="shared" si="69"/>
        <v>0</v>
      </c>
      <c r="Y42" s="40"/>
      <c r="Z42" s="40"/>
      <c r="AA42" s="40"/>
      <c r="AB42" s="40">
        <f t="shared" si="70"/>
        <v>0</v>
      </c>
      <c r="AC42" s="40"/>
      <c r="AD42" s="40"/>
      <c r="AE42" s="40"/>
      <c r="AF42" s="41">
        <f t="shared" si="71"/>
        <v>0</v>
      </c>
      <c r="AG42" s="40">
        <f t="shared" si="72"/>
        <v>0</v>
      </c>
      <c r="AH42" s="40"/>
      <c r="AI42" s="40"/>
      <c r="AJ42" s="40"/>
      <c r="AK42" s="40">
        <f t="shared" si="73"/>
        <v>0</v>
      </c>
      <c r="AL42" s="40"/>
      <c r="AM42" s="40"/>
      <c r="AN42" s="40"/>
      <c r="AO42" s="40">
        <f t="shared" si="74"/>
        <v>0</v>
      </c>
      <c r="AP42" s="40"/>
      <c r="AQ42" s="40"/>
      <c r="AR42" s="40"/>
    </row>
    <row r="43" spans="1:44">
      <c r="A43" s="359">
        <v>32</v>
      </c>
      <c r="B43" s="50" t="s">
        <v>626</v>
      </c>
      <c r="C43" s="359"/>
      <c r="D43" s="359"/>
      <c r="E43" s="359"/>
      <c r="F43" s="41">
        <f t="shared" si="63"/>
        <v>0</v>
      </c>
      <c r="G43" s="40">
        <f t="shared" si="64"/>
        <v>0</v>
      </c>
      <c r="H43" s="40"/>
      <c r="I43" s="40"/>
      <c r="J43" s="40"/>
      <c r="K43" s="40">
        <f t="shared" si="65"/>
        <v>0</v>
      </c>
      <c r="L43" s="40"/>
      <c r="M43" s="40"/>
      <c r="N43" s="40"/>
      <c r="O43" s="40">
        <f t="shared" si="66"/>
        <v>0</v>
      </c>
      <c r="P43" s="40"/>
      <c r="Q43" s="40"/>
      <c r="R43" s="40"/>
      <c r="S43" s="41">
        <f t="shared" si="67"/>
        <v>0</v>
      </c>
      <c r="T43" s="40">
        <f t="shared" si="68"/>
        <v>0</v>
      </c>
      <c r="U43" s="40"/>
      <c r="V43" s="40"/>
      <c r="W43" s="40"/>
      <c r="X43" s="40">
        <f t="shared" si="69"/>
        <v>0</v>
      </c>
      <c r="Y43" s="40"/>
      <c r="Z43" s="40"/>
      <c r="AA43" s="40"/>
      <c r="AB43" s="40">
        <f t="shared" si="70"/>
        <v>0</v>
      </c>
      <c r="AC43" s="40"/>
      <c r="AD43" s="40"/>
      <c r="AE43" s="40"/>
      <c r="AF43" s="41">
        <f t="shared" si="71"/>
        <v>0</v>
      </c>
      <c r="AG43" s="40">
        <f t="shared" si="72"/>
        <v>0</v>
      </c>
      <c r="AH43" s="40"/>
      <c r="AI43" s="40"/>
      <c r="AJ43" s="40"/>
      <c r="AK43" s="40">
        <f t="shared" si="73"/>
        <v>0</v>
      </c>
      <c r="AL43" s="40"/>
      <c r="AM43" s="40"/>
      <c r="AN43" s="40"/>
      <c r="AO43" s="40">
        <f t="shared" si="74"/>
        <v>0</v>
      </c>
      <c r="AP43" s="40"/>
      <c r="AQ43" s="40"/>
      <c r="AR43" s="40"/>
    </row>
    <row r="44" spans="1:44">
      <c r="A44" s="359">
        <v>33</v>
      </c>
      <c r="B44" s="50" t="s">
        <v>71</v>
      </c>
      <c r="C44" s="359"/>
      <c r="D44" s="359"/>
      <c r="E44" s="359"/>
      <c r="F44" s="41">
        <f t="shared" si="63"/>
        <v>0</v>
      </c>
      <c r="G44" s="40">
        <f t="shared" si="64"/>
        <v>0</v>
      </c>
      <c r="H44" s="40"/>
      <c r="I44" s="40"/>
      <c r="J44" s="40"/>
      <c r="K44" s="40">
        <f t="shared" si="65"/>
        <v>0</v>
      </c>
      <c r="L44" s="40"/>
      <c r="M44" s="40"/>
      <c r="N44" s="40"/>
      <c r="O44" s="40">
        <f t="shared" si="66"/>
        <v>0</v>
      </c>
      <c r="P44" s="40"/>
      <c r="Q44" s="40"/>
      <c r="R44" s="40"/>
      <c r="S44" s="41">
        <f t="shared" si="67"/>
        <v>0</v>
      </c>
      <c r="T44" s="40">
        <f t="shared" si="68"/>
        <v>0</v>
      </c>
      <c r="U44" s="40"/>
      <c r="V44" s="40"/>
      <c r="W44" s="40"/>
      <c r="X44" s="40">
        <f t="shared" si="69"/>
        <v>0</v>
      </c>
      <c r="Y44" s="40"/>
      <c r="Z44" s="40"/>
      <c r="AA44" s="40"/>
      <c r="AB44" s="40">
        <f t="shared" si="70"/>
        <v>0</v>
      </c>
      <c r="AC44" s="40"/>
      <c r="AD44" s="40"/>
      <c r="AE44" s="40"/>
      <c r="AF44" s="41">
        <f t="shared" si="71"/>
        <v>0</v>
      </c>
      <c r="AG44" s="40">
        <f t="shared" si="72"/>
        <v>0</v>
      </c>
      <c r="AH44" s="40"/>
      <c r="AI44" s="40"/>
      <c r="AJ44" s="40"/>
      <c r="AK44" s="40">
        <f t="shared" si="73"/>
        <v>0</v>
      </c>
      <c r="AL44" s="40"/>
      <c r="AM44" s="40"/>
      <c r="AN44" s="40"/>
      <c r="AO44" s="40">
        <f t="shared" si="74"/>
        <v>0</v>
      </c>
      <c r="AP44" s="40"/>
      <c r="AQ44" s="40"/>
      <c r="AR44" s="40"/>
    </row>
    <row r="45" spans="1:44">
      <c r="A45" s="359">
        <v>34</v>
      </c>
      <c r="B45" s="50" t="s">
        <v>72</v>
      </c>
      <c r="C45" s="359"/>
      <c r="D45" s="359"/>
      <c r="E45" s="359"/>
      <c r="F45" s="41">
        <f t="shared" si="63"/>
        <v>0</v>
      </c>
      <c r="G45" s="40">
        <f t="shared" si="64"/>
        <v>0</v>
      </c>
      <c r="H45" s="40"/>
      <c r="I45" s="40"/>
      <c r="J45" s="40"/>
      <c r="K45" s="40">
        <f t="shared" si="65"/>
        <v>0</v>
      </c>
      <c r="L45" s="40"/>
      <c r="M45" s="40"/>
      <c r="N45" s="40"/>
      <c r="O45" s="40">
        <f t="shared" si="66"/>
        <v>0</v>
      </c>
      <c r="P45" s="40"/>
      <c r="Q45" s="40"/>
      <c r="R45" s="40"/>
      <c r="S45" s="41">
        <f t="shared" si="67"/>
        <v>0</v>
      </c>
      <c r="T45" s="40">
        <f t="shared" si="68"/>
        <v>0</v>
      </c>
      <c r="U45" s="40"/>
      <c r="V45" s="40"/>
      <c r="W45" s="40"/>
      <c r="X45" s="40">
        <f t="shared" si="69"/>
        <v>0</v>
      </c>
      <c r="Y45" s="40"/>
      <c r="Z45" s="40"/>
      <c r="AA45" s="40"/>
      <c r="AB45" s="40">
        <f t="shared" si="70"/>
        <v>0</v>
      </c>
      <c r="AC45" s="40"/>
      <c r="AD45" s="40"/>
      <c r="AE45" s="40"/>
      <c r="AF45" s="41">
        <f t="shared" si="71"/>
        <v>0</v>
      </c>
      <c r="AG45" s="40">
        <f t="shared" si="72"/>
        <v>0</v>
      </c>
      <c r="AH45" s="40"/>
      <c r="AI45" s="40"/>
      <c r="AJ45" s="40"/>
      <c r="AK45" s="40">
        <f t="shared" si="73"/>
        <v>0</v>
      </c>
      <c r="AL45" s="40"/>
      <c r="AM45" s="40"/>
      <c r="AN45" s="40"/>
      <c r="AO45" s="40">
        <f t="shared" si="74"/>
        <v>0</v>
      </c>
      <c r="AP45" s="40"/>
      <c r="AQ45" s="40"/>
      <c r="AR45" s="40"/>
    </row>
    <row r="46" spans="1:44">
      <c r="A46" s="359">
        <v>35</v>
      </c>
      <c r="B46" s="50" t="s">
        <v>73</v>
      </c>
      <c r="C46" s="359"/>
      <c r="D46" s="359"/>
      <c r="E46" s="359"/>
      <c r="F46" s="41">
        <f t="shared" si="63"/>
        <v>0</v>
      </c>
      <c r="G46" s="40">
        <f t="shared" si="64"/>
        <v>0</v>
      </c>
      <c r="H46" s="40"/>
      <c r="I46" s="40"/>
      <c r="J46" s="40"/>
      <c r="K46" s="40">
        <f t="shared" si="65"/>
        <v>0</v>
      </c>
      <c r="L46" s="40"/>
      <c r="M46" s="40"/>
      <c r="N46" s="40"/>
      <c r="O46" s="40">
        <f t="shared" si="66"/>
        <v>0</v>
      </c>
      <c r="P46" s="40"/>
      <c r="Q46" s="40"/>
      <c r="R46" s="40"/>
      <c r="S46" s="41">
        <f t="shared" si="67"/>
        <v>0</v>
      </c>
      <c r="T46" s="40">
        <f t="shared" si="68"/>
        <v>0</v>
      </c>
      <c r="U46" s="40"/>
      <c r="V46" s="40"/>
      <c r="W46" s="40"/>
      <c r="X46" s="40">
        <f t="shared" si="69"/>
        <v>0</v>
      </c>
      <c r="Y46" s="40"/>
      <c r="Z46" s="40"/>
      <c r="AA46" s="40"/>
      <c r="AB46" s="40">
        <f t="shared" si="70"/>
        <v>0</v>
      </c>
      <c r="AC46" s="40"/>
      <c r="AD46" s="40"/>
      <c r="AE46" s="40"/>
      <c r="AF46" s="41">
        <f t="shared" si="71"/>
        <v>0</v>
      </c>
      <c r="AG46" s="40">
        <f t="shared" si="72"/>
        <v>0</v>
      </c>
      <c r="AH46" s="40"/>
      <c r="AI46" s="40"/>
      <c r="AJ46" s="40"/>
      <c r="AK46" s="40">
        <f t="shared" si="73"/>
        <v>0</v>
      </c>
      <c r="AL46" s="40"/>
      <c r="AM46" s="40"/>
      <c r="AN46" s="40"/>
      <c r="AO46" s="40">
        <f t="shared" si="74"/>
        <v>0</v>
      </c>
      <c r="AP46" s="40"/>
      <c r="AQ46" s="40"/>
      <c r="AR46" s="40"/>
    </row>
    <row r="47" spans="1:44">
      <c r="A47" s="359">
        <v>36</v>
      </c>
      <c r="B47" s="50" t="s">
        <v>74</v>
      </c>
      <c r="C47" s="359"/>
      <c r="D47" s="359"/>
      <c r="E47" s="359"/>
      <c r="F47" s="41">
        <f t="shared" si="63"/>
        <v>0</v>
      </c>
      <c r="G47" s="40">
        <f t="shared" si="64"/>
        <v>0</v>
      </c>
      <c r="H47" s="40"/>
      <c r="I47" s="40"/>
      <c r="J47" s="40"/>
      <c r="K47" s="40">
        <f t="shared" si="65"/>
        <v>0</v>
      </c>
      <c r="L47" s="40"/>
      <c r="M47" s="40"/>
      <c r="N47" s="40"/>
      <c r="O47" s="40">
        <f t="shared" si="66"/>
        <v>0</v>
      </c>
      <c r="P47" s="40"/>
      <c r="Q47" s="40"/>
      <c r="R47" s="40"/>
      <c r="S47" s="41">
        <f t="shared" si="67"/>
        <v>0</v>
      </c>
      <c r="T47" s="40">
        <f t="shared" si="68"/>
        <v>0</v>
      </c>
      <c r="U47" s="40"/>
      <c r="V47" s="40"/>
      <c r="W47" s="40"/>
      <c r="X47" s="40">
        <f t="shared" si="69"/>
        <v>0</v>
      </c>
      <c r="Y47" s="40"/>
      <c r="Z47" s="40"/>
      <c r="AA47" s="40"/>
      <c r="AB47" s="40">
        <f t="shared" si="70"/>
        <v>0</v>
      </c>
      <c r="AC47" s="40"/>
      <c r="AD47" s="40"/>
      <c r="AE47" s="40"/>
      <c r="AF47" s="41">
        <f t="shared" si="71"/>
        <v>0</v>
      </c>
      <c r="AG47" s="40">
        <f t="shared" si="72"/>
        <v>0</v>
      </c>
      <c r="AH47" s="40"/>
      <c r="AI47" s="40"/>
      <c r="AJ47" s="40"/>
      <c r="AK47" s="40">
        <f t="shared" si="73"/>
        <v>0</v>
      </c>
      <c r="AL47" s="40"/>
      <c r="AM47" s="40"/>
      <c r="AN47" s="40"/>
      <c r="AO47" s="40">
        <f t="shared" si="74"/>
        <v>0</v>
      </c>
      <c r="AP47" s="40"/>
      <c r="AQ47" s="40"/>
      <c r="AR47" s="40"/>
    </row>
    <row r="48" spans="1:44">
      <c r="A48" s="359">
        <v>37</v>
      </c>
      <c r="B48" s="50" t="s">
        <v>75</v>
      </c>
      <c r="C48" s="359"/>
      <c r="D48" s="359"/>
      <c r="E48" s="359"/>
      <c r="F48" s="41">
        <f t="shared" si="63"/>
        <v>0</v>
      </c>
      <c r="G48" s="40">
        <f t="shared" si="64"/>
        <v>0</v>
      </c>
      <c r="H48" s="40"/>
      <c r="I48" s="40"/>
      <c r="J48" s="40"/>
      <c r="K48" s="40">
        <f t="shared" si="65"/>
        <v>0</v>
      </c>
      <c r="L48" s="40"/>
      <c r="M48" s="40"/>
      <c r="N48" s="40"/>
      <c r="O48" s="40">
        <f t="shared" si="66"/>
        <v>0</v>
      </c>
      <c r="P48" s="40"/>
      <c r="Q48" s="40"/>
      <c r="R48" s="40"/>
      <c r="S48" s="41">
        <f t="shared" si="67"/>
        <v>0</v>
      </c>
      <c r="T48" s="40">
        <f t="shared" si="68"/>
        <v>0</v>
      </c>
      <c r="U48" s="40"/>
      <c r="V48" s="40"/>
      <c r="W48" s="40"/>
      <c r="X48" s="40">
        <f t="shared" si="69"/>
        <v>0</v>
      </c>
      <c r="Y48" s="40"/>
      <c r="Z48" s="40"/>
      <c r="AA48" s="40"/>
      <c r="AB48" s="40">
        <f t="shared" si="70"/>
        <v>0</v>
      </c>
      <c r="AC48" s="40"/>
      <c r="AD48" s="40"/>
      <c r="AE48" s="40"/>
      <c r="AF48" s="41">
        <f t="shared" si="71"/>
        <v>0</v>
      </c>
      <c r="AG48" s="40">
        <f t="shared" si="72"/>
        <v>0</v>
      </c>
      <c r="AH48" s="40"/>
      <c r="AI48" s="40"/>
      <c r="AJ48" s="40"/>
      <c r="AK48" s="40">
        <f t="shared" si="73"/>
        <v>0</v>
      </c>
      <c r="AL48" s="40"/>
      <c r="AM48" s="40"/>
      <c r="AN48" s="40"/>
      <c r="AO48" s="40">
        <f t="shared" si="74"/>
        <v>0</v>
      </c>
      <c r="AP48" s="40"/>
      <c r="AQ48" s="40"/>
      <c r="AR48" s="40"/>
    </row>
    <row r="49" spans="1:44">
      <c r="A49" s="359">
        <v>38</v>
      </c>
      <c r="B49" s="50" t="s">
        <v>492</v>
      </c>
      <c r="C49" s="359"/>
      <c r="D49" s="359"/>
      <c r="E49" s="359"/>
      <c r="F49" s="41">
        <f t="shared" si="63"/>
        <v>0</v>
      </c>
      <c r="G49" s="40">
        <f t="shared" si="64"/>
        <v>0</v>
      </c>
      <c r="H49" s="40"/>
      <c r="I49" s="40"/>
      <c r="J49" s="40"/>
      <c r="K49" s="40">
        <f t="shared" si="65"/>
        <v>0</v>
      </c>
      <c r="L49" s="40"/>
      <c r="M49" s="40"/>
      <c r="N49" s="40"/>
      <c r="O49" s="40">
        <f t="shared" si="66"/>
        <v>0</v>
      </c>
      <c r="P49" s="40"/>
      <c r="Q49" s="40"/>
      <c r="R49" s="40"/>
      <c r="S49" s="41">
        <f t="shared" si="67"/>
        <v>0</v>
      </c>
      <c r="T49" s="40">
        <f t="shared" si="68"/>
        <v>0</v>
      </c>
      <c r="U49" s="40"/>
      <c r="V49" s="40"/>
      <c r="W49" s="40"/>
      <c r="X49" s="40">
        <f t="shared" si="69"/>
        <v>0</v>
      </c>
      <c r="Y49" s="40"/>
      <c r="Z49" s="40"/>
      <c r="AA49" s="40"/>
      <c r="AB49" s="40">
        <f t="shared" si="70"/>
        <v>0</v>
      </c>
      <c r="AC49" s="40"/>
      <c r="AD49" s="40"/>
      <c r="AE49" s="40"/>
      <c r="AF49" s="41">
        <f t="shared" si="71"/>
        <v>0</v>
      </c>
      <c r="AG49" s="40">
        <f t="shared" si="72"/>
        <v>0</v>
      </c>
      <c r="AH49" s="40"/>
      <c r="AI49" s="40"/>
      <c r="AJ49" s="40"/>
      <c r="AK49" s="40">
        <f t="shared" si="73"/>
        <v>0</v>
      </c>
      <c r="AL49" s="40"/>
      <c r="AM49" s="40"/>
      <c r="AN49" s="40"/>
      <c r="AO49" s="40">
        <f t="shared" si="74"/>
        <v>0</v>
      </c>
      <c r="AP49" s="40"/>
      <c r="AQ49" s="40"/>
      <c r="AR49" s="40"/>
    </row>
    <row r="50" spans="1:44">
      <c r="A50" s="359">
        <v>39</v>
      </c>
      <c r="B50" s="50" t="s">
        <v>491</v>
      </c>
      <c r="C50" s="359"/>
      <c r="D50" s="359"/>
      <c r="E50" s="359"/>
      <c r="F50" s="41">
        <f t="shared" si="63"/>
        <v>0</v>
      </c>
      <c r="G50" s="40">
        <f t="shared" si="64"/>
        <v>0</v>
      </c>
      <c r="H50" s="40"/>
      <c r="I50" s="40"/>
      <c r="J50" s="40"/>
      <c r="K50" s="40">
        <f t="shared" si="65"/>
        <v>0</v>
      </c>
      <c r="L50" s="40"/>
      <c r="M50" s="40"/>
      <c r="N50" s="40"/>
      <c r="O50" s="40">
        <f t="shared" si="66"/>
        <v>0</v>
      </c>
      <c r="P50" s="40"/>
      <c r="Q50" s="40"/>
      <c r="R50" s="40"/>
      <c r="S50" s="41">
        <f t="shared" si="67"/>
        <v>0</v>
      </c>
      <c r="T50" s="40">
        <f t="shared" si="68"/>
        <v>0</v>
      </c>
      <c r="U50" s="40"/>
      <c r="V50" s="40"/>
      <c r="W50" s="40"/>
      <c r="X50" s="40">
        <f t="shared" si="69"/>
        <v>0</v>
      </c>
      <c r="Y50" s="40"/>
      <c r="Z50" s="40"/>
      <c r="AA50" s="40"/>
      <c r="AB50" s="40">
        <f t="shared" si="70"/>
        <v>0</v>
      </c>
      <c r="AC50" s="40"/>
      <c r="AD50" s="40"/>
      <c r="AE50" s="40"/>
      <c r="AF50" s="41">
        <f t="shared" si="71"/>
        <v>0</v>
      </c>
      <c r="AG50" s="40">
        <f t="shared" si="72"/>
        <v>0</v>
      </c>
      <c r="AH50" s="40"/>
      <c r="AI50" s="40"/>
      <c r="AJ50" s="40"/>
      <c r="AK50" s="40">
        <f t="shared" si="73"/>
        <v>0</v>
      </c>
      <c r="AL50" s="40"/>
      <c r="AM50" s="40"/>
      <c r="AN50" s="40"/>
      <c r="AO50" s="40">
        <f t="shared" si="74"/>
        <v>0</v>
      </c>
      <c r="AP50" s="40"/>
      <c r="AQ50" s="40"/>
      <c r="AR50" s="40"/>
    </row>
    <row r="51" spans="1:44">
      <c r="A51" s="359">
        <v>40</v>
      </c>
      <c r="B51" s="50" t="s">
        <v>490</v>
      </c>
      <c r="C51" s="359"/>
      <c r="D51" s="359"/>
      <c r="E51" s="359"/>
      <c r="F51" s="41">
        <f t="shared" si="63"/>
        <v>0</v>
      </c>
      <c r="G51" s="40">
        <f t="shared" si="64"/>
        <v>0</v>
      </c>
      <c r="H51" s="40"/>
      <c r="I51" s="40"/>
      <c r="J51" s="40"/>
      <c r="K51" s="40">
        <f t="shared" si="65"/>
        <v>0</v>
      </c>
      <c r="L51" s="40"/>
      <c r="M51" s="40"/>
      <c r="N51" s="40"/>
      <c r="O51" s="40">
        <f t="shared" si="66"/>
        <v>0</v>
      </c>
      <c r="P51" s="40"/>
      <c r="Q51" s="40"/>
      <c r="R51" s="40"/>
      <c r="S51" s="41">
        <f t="shared" si="67"/>
        <v>0</v>
      </c>
      <c r="T51" s="40">
        <f t="shared" si="68"/>
        <v>0</v>
      </c>
      <c r="U51" s="40"/>
      <c r="V51" s="40"/>
      <c r="W51" s="40"/>
      <c r="X51" s="40">
        <f t="shared" si="69"/>
        <v>0</v>
      </c>
      <c r="Y51" s="40"/>
      <c r="Z51" s="40"/>
      <c r="AA51" s="40"/>
      <c r="AB51" s="40">
        <f t="shared" si="70"/>
        <v>0</v>
      </c>
      <c r="AC51" s="40"/>
      <c r="AD51" s="40"/>
      <c r="AE51" s="40"/>
      <c r="AF51" s="41">
        <f t="shared" si="71"/>
        <v>0</v>
      </c>
      <c r="AG51" s="40">
        <f t="shared" si="72"/>
        <v>0</v>
      </c>
      <c r="AH51" s="40"/>
      <c r="AI51" s="40"/>
      <c r="AJ51" s="40"/>
      <c r="AK51" s="40">
        <f t="shared" si="73"/>
        <v>0</v>
      </c>
      <c r="AL51" s="40"/>
      <c r="AM51" s="40"/>
      <c r="AN51" s="40"/>
      <c r="AO51" s="40">
        <f t="shared" si="74"/>
        <v>0</v>
      </c>
      <c r="AP51" s="40"/>
      <c r="AQ51" s="40"/>
      <c r="AR51" s="40"/>
    </row>
    <row r="52" spans="1:44">
      <c r="A52" s="359">
        <v>41</v>
      </c>
      <c r="B52" s="50" t="s">
        <v>627</v>
      </c>
      <c r="C52" s="359"/>
      <c r="D52" s="359"/>
      <c r="E52" s="359"/>
      <c r="F52" s="41">
        <f t="shared" si="63"/>
        <v>0</v>
      </c>
      <c r="G52" s="40">
        <f t="shared" si="64"/>
        <v>0</v>
      </c>
      <c r="H52" s="40"/>
      <c r="I52" s="40"/>
      <c r="J52" s="40"/>
      <c r="K52" s="40">
        <f t="shared" si="65"/>
        <v>0</v>
      </c>
      <c r="L52" s="40"/>
      <c r="M52" s="40"/>
      <c r="N52" s="40"/>
      <c r="O52" s="40">
        <f t="shared" si="66"/>
        <v>0</v>
      </c>
      <c r="P52" s="40"/>
      <c r="Q52" s="40"/>
      <c r="R52" s="40"/>
      <c r="S52" s="41">
        <f t="shared" si="67"/>
        <v>0</v>
      </c>
      <c r="T52" s="40">
        <f t="shared" si="68"/>
        <v>0</v>
      </c>
      <c r="U52" s="40"/>
      <c r="V52" s="40"/>
      <c r="W52" s="40"/>
      <c r="X52" s="40">
        <f t="shared" si="69"/>
        <v>0</v>
      </c>
      <c r="Y52" s="40"/>
      <c r="Z52" s="40"/>
      <c r="AA52" s="40"/>
      <c r="AB52" s="40">
        <f t="shared" si="70"/>
        <v>0</v>
      </c>
      <c r="AC52" s="40"/>
      <c r="AD52" s="40"/>
      <c r="AE52" s="40"/>
      <c r="AF52" s="41">
        <f t="shared" si="71"/>
        <v>0</v>
      </c>
      <c r="AG52" s="40">
        <f t="shared" si="72"/>
        <v>0</v>
      </c>
      <c r="AH52" s="40"/>
      <c r="AI52" s="40"/>
      <c r="AJ52" s="40"/>
      <c r="AK52" s="40">
        <f t="shared" si="73"/>
        <v>0</v>
      </c>
      <c r="AL52" s="40"/>
      <c r="AM52" s="40"/>
      <c r="AN52" s="40"/>
      <c r="AO52" s="40">
        <f t="shared" si="74"/>
        <v>0</v>
      </c>
      <c r="AP52" s="40"/>
      <c r="AQ52" s="40"/>
      <c r="AR52" s="40"/>
    </row>
    <row r="53" spans="1:44">
      <c r="A53" s="359">
        <v>42</v>
      </c>
      <c r="B53" s="50" t="s">
        <v>628</v>
      </c>
      <c r="C53" s="359"/>
      <c r="D53" s="359"/>
      <c r="E53" s="359"/>
      <c r="F53" s="41">
        <f t="shared" si="63"/>
        <v>0</v>
      </c>
      <c r="G53" s="40">
        <f t="shared" si="64"/>
        <v>0</v>
      </c>
      <c r="H53" s="40"/>
      <c r="I53" s="40"/>
      <c r="J53" s="40"/>
      <c r="K53" s="40">
        <f t="shared" si="65"/>
        <v>0</v>
      </c>
      <c r="L53" s="40"/>
      <c r="M53" s="40"/>
      <c r="N53" s="40"/>
      <c r="O53" s="40">
        <f t="shared" si="66"/>
        <v>0</v>
      </c>
      <c r="P53" s="40"/>
      <c r="Q53" s="40"/>
      <c r="R53" s="40"/>
      <c r="S53" s="41">
        <f t="shared" si="67"/>
        <v>0</v>
      </c>
      <c r="T53" s="40">
        <f t="shared" si="68"/>
        <v>0</v>
      </c>
      <c r="U53" s="40"/>
      <c r="V53" s="40"/>
      <c r="W53" s="40"/>
      <c r="X53" s="40">
        <f t="shared" si="69"/>
        <v>0</v>
      </c>
      <c r="Y53" s="40"/>
      <c r="Z53" s="40"/>
      <c r="AA53" s="40"/>
      <c r="AB53" s="40">
        <f t="shared" si="70"/>
        <v>0</v>
      </c>
      <c r="AC53" s="40"/>
      <c r="AD53" s="40"/>
      <c r="AE53" s="40"/>
      <c r="AF53" s="41">
        <f t="shared" si="71"/>
        <v>0</v>
      </c>
      <c r="AG53" s="40">
        <f t="shared" si="72"/>
        <v>0</v>
      </c>
      <c r="AH53" s="40"/>
      <c r="AI53" s="40"/>
      <c r="AJ53" s="40"/>
      <c r="AK53" s="40">
        <f t="shared" si="73"/>
        <v>0</v>
      </c>
      <c r="AL53" s="40"/>
      <c r="AM53" s="40"/>
      <c r="AN53" s="40"/>
      <c r="AO53" s="40">
        <f t="shared" si="74"/>
        <v>0</v>
      </c>
      <c r="AP53" s="40"/>
      <c r="AQ53" s="40"/>
      <c r="AR53" s="40"/>
    </row>
    <row r="54" spans="1:44">
      <c r="A54" s="359">
        <v>43</v>
      </c>
      <c r="B54" s="51" t="s">
        <v>493</v>
      </c>
      <c r="C54" s="359"/>
      <c r="D54" s="359"/>
      <c r="E54" s="359"/>
      <c r="F54" s="41">
        <f t="shared" si="63"/>
        <v>0</v>
      </c>
      <c r="G54" s="40">
        <f t="shared" si="64"/>
        <v>0</v>
      </c>
      <c r="H54" s="40"/>
      <c r="I54" s="40"/>
      <c r="J54" s="40"/>
      <c r="K54" s="40">
        <f t="shared" si="65"/>
        <v>0</v>
      </c>
      <c r="L54" s="40"/>
      <c r="M54" s="40"/>
      <c r="N54" s="40"/>
      <c r="O54" s="40">
        <f t="shared" si="66"/>
        <v>0</v>
      </c>
      <c r="P54" s="40"/>
      <c r="Q54" s="40"/>
      <c r="R54" s="40"/>
      <c r="S54" s="41">
        <f t="shared" si="67"/>
        <v>0</v>
      </c>
      <c r="T54" s="40">
        <f t="shared" si="68"/>
        <v>0</v>
      </c>
      <c r="U54" s="40"/>
      <c r="V54" s="40"/>
      <c r="W54" s="40"/>
      <c r="X54" s="40">
        <f t="shared" si="69"/>
        <v>0</v>
      </c>
      <c r="Y54" s="40"/>
      <c r="Z54" s="40"/>
      <c r="AA54" s="40"/>
      <c r="AB54" s="40">
        <f t="shared" si="70"/>
        <v>0</v>
      </c>
      <c r="AC54" s="40"/>
      <c r="AD54" s="40"/>
      <c r="AE54" s="40"/>
      <c r="AF54" s="41">
        <f t="shared" si="71"/>
        <v>0</v>
      </c>
      <c r="AG54" s="40">
        <f t="shared" si="72"/>
        <v>0</v>
      </c>
      <c r="AH54" s="40"/>
      <c r="AI54" s="40"/>
      <c r="AJ54" s="40"/>
      <c r="AK54" s="40">
        <f t="shared" si="73"/>
        <v>0</v>
      </c>
      <c r="AL54" s="40"/>
      <c r="AM54" s="40"/>
      <c r="AN54" s="40"/>
      <c r="AO54" s="40">
        <f t="shared" si="74"/>
        <v>0</v>
      </c>
      <c r="AP54" s="40"/>
      <c r="AQ54" s="40"/>
      <c r="AR54" s="40"/>
    </row>
    <row r="55" spans="1:44">
      <c r="A55" s="359">
        <v>44</v>
      </c>
      <c r="B55" s="51"/>
      <c r="C55" s="359"/>
      <c r="D55" s="359"/>
      <c r="E55" s="359"/>
      <c r="F55" s="41">
        <f t="shared" si="63"/>
        <v>0</v>
      </c>
      <c r="G55" s="40">
        <f t="shared" si="64"/>
        <v>0</v>
      </c>
      <c r="H55" s="40"/>
      <c r="I55" s="40"/>
      <c r="J55" s="40"/>
      <c r="K55" s="40">
        <f t="shared" si="65"/>
        <v>0</v>
      </c>
      <c r="L55" s="40"/>
      <c r="M55" s="40"/>
      <c r="N55" s="40"/>
      <c r="O55" s="40">
        <f t="shared" si="66"/>
        <v>0</v>
      </c>
      <c r="P55" s="40"/>
      <c r="Q55" s="40"/>
      <c r="R55" s="40"/>
      <c r="S55" s="41">
        <f t="shared" si="67"/>
        <v>0</v>
      </c>
      <c r="T55" s="40">
        <f t="shared" si="68"/>
        <v>0</v>
      </c>
      <c r="U55" s="40"/>
      <c r="V55" s="40"/>
      <c r="W55" s="40"/>
      <c r="X55" s="40">
        <f t="shared" si="69"/>
        <v>0</v>
      </c>
      <c r="Y55" s="40"/>
      <c r="Z55" s="40"/>
      <c r="AA55" s="40"/>
      <c r="AB55" s="40">
        <f t="shared" si="70"/>
        <v>0</v>
      </c>
      <c r="AC55" s="40"/>
      <c r="AD55" s="40"/>
      <c r="AE55" s="40"/>
      <c r="AF55" s="41">
        <f t="shared" si="71"/>
        <v>0</v>
      </c>
      <c r="AG55" s="40">
        <f t="shared" si="72"/>
        <v>0</v>
      </c>
      <c r="AH55" s="40"/>
      <c r="AI55" s="40"/>
      <c r="AJ55" s="40"/>
      <c r="AK55" s="40">
        <f t="shared" si="73"/>
        <v>0</v>
      </c>
      <c r="AL55" s="40"/>
      <c r="AM55" s="40"/>
      <c r="AN55" s="40"/>
      <c r="AO55" s="40">
        <f t="shared" si="74"/>
        <v>0</v>
      </c>
      <c r="AP55" s="40"/>
      <c r="AQ55" s="40"/>
      <c r="AR55" s="40"/>
    </row>
    <row r="56" spans="1:44">
      <c r="A56" s="359">
        <v>45</v>
      </c>
      <c r="B56" s="51"/>
      <c r="C56" s="359"/>
      <c r="D56" s="359"/>
      <c r="E56" s="359"/>
      <c r="F56" s="41">
        <f t="shared" si="63"/>
        <v>0</v>
      </c>
      <c r="G56" s="40">
        <f t="shared" si="64"/>
        <v>0</v>
      </c>
      <c r="H56" s="40"/>
      <c r="I56" s="40"/>
      <c r="J56" s="40"/>
      <c r="K56" s="40">
        <f t="shared" si="65"/>
        <v>0</v>
      </c>
      <c r="L56" s="40"/>
      <c r="M56" s="40"/>
      <c r="N56" s="40"/>
      <c r="O56" s="40">
        <f t="shared" si="66"/>
        <v>0</v>
      </c>
      <c r="P56" s="40"/>
      <c r="Q56" s="40"/>
      <c r="R56" s="40"/>
      <c r="S56" s="41">
        <f t="shared" si="67"/>
        <v>0</v>
      </c>
      <c r="T56" s="40">
        <f t="shared" si="68"/>
        <v>0</v>
      </c>
      <c r="U56" s="40"/>
      <c r="V56" s="40"/>
      <c r="W56" s="40"/>
      <c r="X56" s="40">
        <f t="shared" si="69"/>
        <v>0</v>
      </c>
      <c r="Y56" s="40"/>
      <c r="Z56" s="40"/>
      <c r="AA56" s="40"/>
      <c r="AB56" s="40">
        <f t="shared" si="70"/>
        <v>0</v>
      </c>
      <c r="AC56" s="40"/>
      <c r="AD56" s="40"/>
      <c r="AE56" s="40"/>
      <c r="AF56" s="41">
        <f t="shared" si="71"/>
        <v>0</v>
      </c>
      <c r="AG56" s="40">
        <f t="shared" si="72"/>
        <v>0</v>
      </c>
      <c r="AH56" s="40"/>
      <c r="AI56" s="40"/>
      <c r="AJ56" s="40"/>
      <c r="AK56" s="40">
        <f t="shared" si="73"/>
        <v>0</v>
      </c>
      <c r="AL56" s="40"/>
      <c r="AM56" s="40"/>
      <c r="AN56" s="40"/>
      <c r="AO56" s="40">
        <f t="shared" si="74"/>
        <v>0</v>
      </c>
      <c r="AP56" s="40"/>
      <c r="AQ56" s="40"/>
      <c r="AR56" s="40"/>
    </row>
    <row r="57" spans="1:44">
      <c r="A57" s="359">
        <v>46</v>
      </c>
      <c r="B57" s="51"/>
      <c r="C57" s="359"/>
      <c r="D57" s="359"/>
      <c r="E57" s="359"/>
      <c r="F57" s="41">
        <f t="shared" si="63"/>
        <v>0</v>
      </c>
      <c r="G57" s="40">
        <f t="shared" si="64"/>
        <v>0</v>
      </c>
      <c r="H57" s="40"/>
      <c r="I57" s="40"/>
      <c r="J57" s="40"/>
      <c r="K57" s="40">
        <f t="shared" si="65"/>
        <v>0</v>
      </c>
      <c r="L57" s="40"/>
      <c r="M57" s="40"/>
      <c r="N57" s="40"/>
      <c r="O57" s="40">
        <f t="shared" si="66"/>
        <v>0</v>
      </c>
      <c r="P57" s="40"/>
      <c r="Q57" s="40"/>
      <c r="R57" s="40"/>
      <c r="S57" s="41">
        <f t="shared" si="67"/>
        <v>0</v>
      </c>
      <c r="T57" s="40">
        <f t="shared" si="68"/>
        <v>0</v>
      </c>
      <c r="U57" s="40"/>
      <c r="V57" s="40"/>
      <c r="W57" s="40"/>
      <c r="X57" s="40">
        <f t="shared" si="69"/>
        <v>0</v>
      </c>
      <c r="Y57" s="40"/>
      <c r="Z57" s="40"/>
      <c r="AA57" s="40"/>
      <c r="AB57" s="40">
        <f t="shared" si="70"/>
        <v>0</v>
      </c>
      <c r="AC57" s="40"/>
      <c r="AD57" s="40"/>
      <c r="AE57" s="40"/>
      <c r="AF57" s="41">
        <f t="shared" si="71"/>
        <v>0</v>
      </c>
      <c r="AG57" s="40">
        <f t="shared" si="72"/>
        <v>0</v>
      </c>
      <c r="AH57" s="40"/>
      <c r="AI57" s="40"/>
      <c r="AJ57" s="40"/>
      <c r="AK57" s="40">
        <f t="shared" si="73"/>
        <v>0</v>
      </c>
      <c r="AL57" s="40"/>
      <c r="AM57" s="40"/>
      <c r="AN57" s="40"/>
      <c r="AO57" s="40">
        <f t="shared" si="74"/>
        <v>0</v>
      </c>
      <c r="AP57" s="40"/>
      <c r="AQ57" s="40"/>
      <c r="AR57" s="40"/>
    </row>
    <row r="58" spans="1:44">
      <c r="A58" s="359">
        <v>47</v>
      </c>
      <c r="B58" s="50"/>
      <c r="C58" s="359"/>
      <c r="D58" s="359"/>
      <c r="E58" s="359"/>
      <c r="F58" s="41">
        <f t="shared" si="63"/>
        <v>0</v>
      </c>
      <c r="G58" s="40">
        <f t="shared" si="64"/>
        <v>0</v>
      </c>
      <c r="H58" s="40"/>
      <c r="I58" s="40"/>
      <c r="J58" s="40"/>
      <c r="K58" s="40">
        <f t="shared" si="65"/>
        <v>0</v>
      </c>
      <c r="L58" s="40"/>
      <c r="M58" s="40"/>
      <c r="N58" s="40"/>
      <c r="O58" s="40">
        <f t="shared" si="66"/>
        <v>0</v>
      </c>
      <c r="P58" s="40"/>
      <c r="Q58" s="40"/>
      <c r="R58" s="40"/>
      <c r="S58" s="41">
        <f t="shared" si="67"/>
        <v>0</v>
      </c>
      <c r="T58" s="40">
        <f t="shared" si="68"/>
        <v>0</v>
      </c>
      <c r="U58" s="40"/>
      <c r="V58" s="40"/>
      <c r="W58" s="40"/>
      <c r="X58" s="40">
        <f t="shared" si="69"/>
        <v>0</v>
      </c>
      <c r="Y58" s="40"/>
      <c r="Z58" s="40"/>
      <c r="AA58" s="40"/>
      <c r="AB58" s="40">
        <f t="shared" si="70"/>
        <v>0</v>
      </c>
      <c r="AC58" s="40"/>
      <c r="AD58" s="40"/>
      <c r="AE58" s="40"/>
      <c r="AF58" s="41">
        <f t="shared" si="71"/>
        <v>0</v>
      </c>
      <c r="AG58" s="40">
        <f t="shared" si="72"/>
        <v>0</v>
      </c>
      <c r="AH58" s="40"/>
      <c r="AI58" s="40"/>
      <c r="AJ58" s="40"/>
      <c r="AK58" s="40">
        <f t="shared" si="73"/>
        <v>0</v>
      </c>
      <c r="AL58" s="40"/>
      <c r="AM58" s="40"/>
      <c r="AN58" s="40"/>
      <c r="AO58" s="40">
        <f t="shared" si="74"/>
        <v>0</v>
      </c>
      <c r="AP58" s="40"/>
      <c r="AQ58" s="40"/>
      <c r="AR58" s="40"/>
    </row>
    <row r="59" spans="1:44">
      <c r="A59" s="359"/>
      <c r="B59" s="35" t="s">
        <v>79</v>
      </c>
      <c r="C59" s="359"/>
      <c r="D59" s="359"/>
      <c r="E59" s="359"/>
      <c r="F59" s="41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1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1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</row>
    <row r="60" spans="1:44">
      <c r="A60" s="28">
        <v>48</v>
      </c>
      <c r="B60" s="29" t="s">
        <v>13</v>
      </c>
      <c r="C60" s="28">
        <v>2100</v>
      </c>
      <c r="D60" s="28"/>
      <c r="E60" s="28"/>
      <c r="F60" s="46">
        <f t="shared" si="13"/>
        <v>0</v>
      </c>
      <c r="G60" s="47">
        <f>H60+J60+I60</f>
        <v>0</v>
      </c>
      <c r="H60" s="47">
        <f>SUM(H62:H66)</f>
        <v>0</v>
      </c>
      <c r="I60" s="47">
        <f>SUM(I62:I66)</f>
        <v>0</v>
      </c>
      <c r="J60" s="47">
        <f>SUM(J62:J66)</f>
        <v>0</v>
      </c>
      <c r="K60" s="47">
        <f>L60+N60+M60</f>
        <v>0</v>
      </c>
      <c r="L60" s="47">
        <f t="shared" ref="L60:N60" si="75">SUM(L62:L66)</f>
        <v>0</v>
      </c>
      <c r="M60" s="47">
        <f>SUM(M62:M66)</f>
        <v>0</v>
      </c>
      <c r="N60" s="47">
        <f t="shared" si="75"/>
        <v>0</v>
      </c>
      <c r="O60" s="47">
        <f>P60+R60+Q60</f>
        <v>0</v>
      </c>
      <c r="P60" s="47">
        <f t="shared" ref="P60:R60" si="76">SUM(P62:P66)</f>
        <v>0</v>
      </c>
      <c r="Q60" s="47">
        <f>SUM(Q62:Q66)</f>
        <v>0</v>
      </c>
      <c r="R60" s="47">
        <f t="shared" si="76"/>
        <v>0</v>
      </c>
      <c r="S60" s="46">
        <f t="shared" ref="S60" si="77">T60+X60+AB60</f>
        <v>0</v>
      </c>
      <c r="T60" s="47">
        <f>U60+W60+V60</f>
        <v>0</v>
      </c>
      <c r="U60" s="47">
        <f>SUM(U62:U66)</f>
        <v>0</v>
      </c>
      <c r="V60" s="47">
        <f>SUM(V62:V66)</f>
        <v>0</v>
      </c>
      <c r="W60" s="47">
        <f>SUM(W62:W66)</f>
        <v>0</v>
      </c>
      <c r="X60" s="47">
        <f>Y60+AA60+Z60</f>
        <v>0</v>
      </c>
      <c r="Y60" s="47">
        <f t="shared" ref="Y60" si="78">SUM(Y62:Y66)</f>
        <v>0</v>
      </c>
      <c r="Z60" s="47">
        <f>SUM(Z62:Z66)</f>
        <v>0</v>
      </c>
      <c r="AA60" s="47">
        <f t="shared" ref="AA60" si="79">SUM(AA62:AA66)</f>
        <v>0</v>
      </c>
      <c r="AB60" s="47">
        <f>AC60+AE60+AD60</f>
        <v>0</v>
      </c>
      <c r="AC60" s="47">
        <f t="shared" ref="AC60" si="80">SUM(AC62:AC66)</f>
        <v>0</v>
      </c>
      <c r="AD60" s="47">
        <f>SUM(AD62:AD66)</f>
        <v>0</v>
      </c>
      <c r="AE60" s="47">
        <f t="shared" ref="AE60" si="81">SUM(AE62:AE66)</f>
        <v>0</v>
      </c>
      <c r="AF60" s="46">
        <f t="shared" ref="AF60" si="82">AG60+AK60+AO60</f>
        <v>0</v>
      </c>
      <c r="AG60" s="47">
        <f>AH60+AJ60+AI60</f>
        <v>0</v>
      </c>
      <c r="AH60" s="47">
        <f>SUM(AH62:AH66)</f>
        <v>0</v>
      </c>
      <c r="AI60" s="47">
        <f>SUM(AI62:AI66)</f>
        <v>0</v>
      </c>
      <c r="AJ60" s="47">
        <f>SUM(AJ62:AJ66)</f>
        <v>0</v>
      </c>
      <c r="AK60" s="47">
        <f>AL60+AN60+AM60</f>
        <v>0</v>
      </c>
      <c r="AL60" s="47">
        <f t="shared" ref="AL60" si="83">SUM(AL62:AL66)</f>
        <v>0</v>
      </c>
      <c r="AM60" s="47">
        <f>SUM(AM62:AM66)</f>
        <v>0</v>
      </c>
      <c r="AN60" s="47">
        <f t="shared" ref="AN60" si="84">SUM(AN62:AN66)</f>
        <v>0</v>
      </c>
      <c r="AO60" s="47">
        <f>AP60+AR60+AQ60</f>
        <v>0</v>
      </c>
      <c r="AP60" s="47">
        <f t="shared" ref="AP60" si="85">SUM(AP62:AP66)</f>
        <v>0</v>
      </c>
      <c r="AQ60" s="47">
        <f>SUM(AQ62:AQ66)</f>
        <v>0</v>
      </c>
      <c r="AR60" s="47">
        <f t="shared" ref="AR60" si="86">SUM(AR62:AR66)</f>
        <v>0</v>
      </c>
    </row>
    <row r="61" spans="1:44">
      <c r="A61" s="359"/>
      <c r="B61" s="361" t="s">
        <v>7</v>
      </c>
      <c r="C61" s="359"/>
      <c r="D61" s="359"/>
      <c r="E61" s="359"/>
      <c r="F61" s="41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1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1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</row>
    <row r="62" spans="1:44">
      <c r="A62" s="359">
        <v>49</v>
      </c>
      <c r="B62" s="370" t="s">
        <v>412</v>
      </c>
      <c r="C62" s="359">
        <v>2110</v>
      </c>
      <c r="D62" s="359">
        <v>111</v>
      </c>
      <c r="E62" s="359">
        <v>211</v>
      </c>
      <c r="F62" s="41">
        <f t="shared" ref="F62:F63" si="87">G62+K62+O62</f>
        <v>0</v>
      </c>
      <c r="G62" s="40">
        <f t="shared" ref="G62:G66" si="88">H62+J62+I62</f>
        <v>0</v>
      </c>
      <c r="H62" s="40"/>
      <c r="I62" s="40"/>
      <c r="J62" s="40"/>
      <c r="K62" s="40">
        <f t="shared" ref="K62:K66" si="89">L62+N62+M62</f>
        <v>0</v>
      </c>
      <c r="L62" s="40"/>
      <c r="M62" s="40"/>
      <c r="N62" s="40"/>
      <c r="O62" s="40">
        <f t="shared" ref="O62:O66" si="90">P62+R62+Q62</f>
        <v>0</v>
      </c>
      <c r="P62" s="40"/>
      <c r="Q62" s="40"/>
      <c r="R62" s="40"/>
      <c r="S62" s="41">
        <f t="shared" ref="S62:S73" si="91">T62+X62+AB62</f>
        <v>0</v>
      </c>
      <c r="T62" s="40">
        <f t="shared" ref="T62:T66" si="92">U62+W62+V62</f>
        <v>0</v>
      </c>
      <c r="U62" s="40"/>
      <c r="V62" s="40"/>
      <c r="W62" s="40"/>
      <c r="X62" s="40">
        <f t="shared" ref="X62:X66" si="93">Y62+AA62+Z62</f>
        <v>0</v>
      </c>
      <c r="Y62" s="40"/>
      <c r="Z62" s="40"/>
      <c r="AA62" s="40"/>
      <c r="AB62" s="40">
        <f t="shared" ref="AB62:AB66" si="94">AC62+AE62+AD62</f>
        <v>0</v>
      </c>
      <c r="AC62" s="40"/>
      <c r="AD62" s="40"/>
      <c r="AE62" s="40"/>
      <c r="AF62" s="41">
        <f t="shared" ref="AF62:AF73" si="95">AG62+AK62+AO62</f>
        <v>0</v>
      </c>
      <c r="AG62" s="40">
        <f t="shared" ref="AG62:AG66" si="96">AH62+AJ62+AI62</f>
        <v>0</v>
      </c>
      <c r="AH62" s="40"/>
      <c r="AI62" s="40"/>
      <c r="AJ62" s="40"/>
      <c r="AK62" s="40">
        <f t="shared" ref="AK62:AK66" si="97">AL62+AN62+AM62</f>
        <v>0</v>
      </c>
      <c r="AL62" s="40"/>
      <c r="AM62" s="40"/>
      <c r="AN62" s="40"/>
      <c r="AO62" s="40">
        <f t="shared" ref="AO62:AO66" si="98">AP62+AR62+AQ62</f>
        <v>0</v>
      </c>
      <c r="AP62" s="40"/>
      <c r="AQ62" s="40"/>
      <c r="AR62" s="40"/>
    </row>
    <row r="63" spans="1:44">
      <c r="A63" s="359">
        <v>50</v>
      </c>
      <c r="B63" s="361" t="s">
        <v>623</v>
      </c>
      <c r="C63" s="359">
        <v>2140</v>
      </c>
      <c r="D63" s="359">
        <v>119</v>
      </c>
      <c r="E63" s="359">
        <v>213</v>
      </c>
      <c r="F63" s="41">
        <f t="shared" si="87"/>
        <v>0</v>
      </c>
      <c r="G63" s="40">
        <f t="shared" si="88"/>
        <v>0</v>
      </c>
      <c r="H63" s="40"/>
      <c r="I63" s="40"/>
      <c r="J63" s="40"/>
      <c r="K63" s="40">
        <f t="shared" si="89"/>
        <v>0</v>
      </c>
      <c r="L63" s="40"/>
      <c r="M63" s="40"/>
      <c r="N63" s="40"/>
      <c r="O63" s="40">
        <f t="shared" si="90"/>
        <v>0</v>
      </c>
      <c r="P63" s="40"/>
      <c r="Q63" s="40"/>
      <c r="R63" s="40"/>
      <c r="S63" s="41">
        <f t="shared" si="91"/>
        <v>0</v>
      </c>
      <c r="T63" s="40">
        <f t="shared" si="92"/>
        <v>0</v>
      </c>
      <c r="U63" s="40"/>
      <c r="V63" s="40"/>
      <c r="W63" s="40"/>
      <c r="X63" s="40">
        <f t="shared" si="93"/>
        <v>0</v>
      </c>
      <c r="Y63" s="40"/>
      <c r="Z63" s="40"/>
      <c r="AA63" s="40"/>
      <c r="AB63" s="40">
        <f t="shared" si="94"/>
        <v>0</v>
      </c>
      <c r="AC63" s="40"/>
      <c r="AD63" s="40"/>
      <c r="AE63" s="40"/>
      <c r="AF63" s="41">
        <f t="shared" si="95"/>
        <v>0</v>
      </c>
      <c r="AG63" s="40">
        <f t="shared" si="96"/>
        <v>0</v>
      </c>
      <c r="AH63" s="40"/>
      <c r="AI63" s="40"/>
      <c r="AJ63" s="40"/>
      <c r="AK63" s="40">
        <f t="shared" si="97"/>
        <v>0</v>
      </c>
      <c r="AL63" s="40"/>
      <c r="AM63" s="40"/>
      <c r="AN63" s="40"/>
      <c r="AO63" s="40">
        <f t="shared" si="98"/>
        <v>0</v>
      </c>
      <c r="AP63" s="40"/>
      <c r="AQ63" s="40"/>
      <c r="AR63" s="40"/>
    </row>
    <row r="64" spans="1:44">
      <c r="A64" s="359">
        <v>51</v>
      </c>
      <c r="B64" s="422" t="s">
        <v>487</v>
      </c>
      <c r="C64" s="402">
        <v>2120</v>
      </c>
      <c r="D64" s="359">
        <v>112</v>
      </c>
      <c r="E64" s="359">
        <v>214</v>
      </c>
      <c r="F64" s="41">
        <f t="shared" si="13"/>
        <v>0</v>
      </c>
      <c r="G64" s="40">
        <f t="shared" si="88"/>
        <v>0</v>
      </c>
      <c r="H64" s="40"/>
      <c r="I64" s="40"/>
      <c r="J64" s="40"/>
      <c r="K64" s="40">
        <f t="shared" si="89"/>
        <v>0</v>
      </c>
      <c r="L64" s="40"/>
      <c r="M64" s="40"/>
      <c r="N64" s="40"/>
      <c r="O64" s="40">
        <f t="shared" si="90"/>
        <v>0</v>
      </c>
      <c r="P64" s="40"/>
      <c r="Q64" s="40"/>
      <c r="R64" s="40"/>
      <c r="S64" s="41">
        <f t="shared" si="91"/>
        <v>0</v>
      </c>
      <c r="T64" s="40">
        <f t="shared" si="92"/>
        <v>0</v>
      </c>
      <c r="U64" s="40"/>
      <c r="V64" s="40"/>
      <c r="W64" s="40"/>
      <c r="X64" s="40">
        <f t="shared" si="93"/>
        <v>0</v>
      </c>
      <c r="Y64" s="40"/>
      <c r="Z64" s="40"/>
      <c r="AA64" s="40"/>
      <c r="AB64" s="40">
        <f t="shared" si="94"/>
        <v>0</v>
      </c>
      <c r="AC64" s="40"/>
      <c r="AD64" s="40"/>
      <c r="AE64" s="40"/>
      <c r="AF64" s="41">
        <f t="shared" si="95"/>
        <v>0</v>
      </c>
      <c r="AG64" s="40">
        <f t="shared" si="96"/>
        <v>0</v>
      </c>
      <c r="AH64" s="40"/>
      <c r="AI64" s="40"/>
      <c r="AJ64" s="40"/>
      <c r="AK64" s="40">
        <f t="shared" si="97"/>
        <v>0</v>
      </c>
      <c r="AL64" s="40"/>
      <c r="AM64" s="40"/>
      <c r="AN64" s="40"/>
      <c r="AO64" s="40">
        <f t="shared" si="98"/>
        <v>0</v>
      </c>
      <c r="AP64" s="40"/>
      <c r="AQ64" s="40"/>
      <c r="AR64" s="40"/>
    </row>
    <row r="65" spans="1:44">
      <c r="A65" s="359">
        <v>52</v>
      </c>
      <c r="B65" s="422"/>
      <c r="C65" s="402"/>
      <c r="D65" s="359">
        <v>112</v>
      </c>
      <c r="E65" s="359">
        <v>226</v>
      </c>
      <c r="F65" s="41">
        <f t="shared" si="13"/>
        <v>0</v>
      </c>
      <c r="G65" s="40">
        <f t="shared" si="88"/>
        <v>0</v>
      </c>
      <c r="H65" s="40"/>
      <c r="I65" s="40"/>
      <c r="J65" s="40"/>
      <c r="K65" s="40">
        <f t="shared" si="89"/>
        <v>0</v>
      </c>
      <c r="L65" s="40"/>
      <c r="M65" s="40"/>
      <c r="N65" s="40"/>
      <c r="O65" s="40">
        <f t="shared" si="90"/>
        <v>0</v>
      </c>
      <c r="P65" s="40"/>
      <c r="Q65" s="40"/>
      <c r="R65" s="40"/>
      <c r="S65" s="41">
        <f t="shared" si="91"/>
        <v>0</v>
      </c>
      <c r="T65" s="40">
        <f t="shared" si="92"/>
        <v>0</v>
      </c>
      <c r="U65" s="40"/>
      <c r="V65" s="40"/>
      <c r="W65" s="40"/>
      <c r="X65" s="40">
        <f t="shared" si="93"/>
        <v>0</v>
      </c>
      <c r="Y65" s="40"/>
      <c r="Z65" s="40"/>
      <c r="AA65" s="40"/>
      <c r="AB65" s="40">
        <f t="shared" si="94"/>
        <v>0</v>
      </c>
      <c r="AC65" s="40"/>
      <c r="AD65" s="40"/>
      <c r="AE65" s="40"/>
      <c r="AF65" s="41">
        <f t="shared" si="95"/>
        <v>0</v>
      </c>
      <c r="AG65" s="40">
        <f t="shared" si="96"/>
        <v>0</v>
      </c>
      <c r="AH65" s="40"/>
      <c r="AI65" s="40"/>
      <c r="AJ65" s="40"/>
      <c r="AK65" s="40">
        <f t="shared" si="97"/>
        <v>0</v>
      </c>
      <c r="AL65" s="40"/>
      <c r="AM65" s="40"/>
      <c r="AN65" s="40"/>
      <c r="AO65" s="40">
        <f t="shared" si="98"/>
        <v>0</v>
      </c>
      <c r="AP65" s="40"/>
      <c r="AQ65" s="40"/>
      <c r="AR65" s="40"/>
    </row>
    <row r="66" spans="1:44" ht="26.4">
      <c r="A66" s="359">
        <v>53</v>
      </c>
      <c r="B66" s="361" t="s">
        <v>40</v>
      </c>
      <c r="C66" s="359">
        <v>2130</v>
      </c>
      <c r="D66" s="359">
        <v>113</v>
      </c>
      <c r="E66" s="359">
        <v>226</v>
      </c>
      <c r="F66" s="41">
        <f t="shared" si="13"/>
        <v>0</v>
      </c>
      <c r="G66" s="40">
        <f t="shared" si="88"/>
        <v>0</v>
      </c>
      <c r="H66" s="40"/>
      <c r="I66" s="40"/>
      <c r="J66" s="40"/>
      <c r="K66" s="40">
        <f t="shared" si="89"/>
        <v>0</v>
      </c>
      <c r="L66" s="40"/>
      <c r="M66" s="40"/>
      <c r="N66" s="40"/>
      <c r="O66" s="40">
        <f t="shared" si="90"/>
        <v>0</v>
      </c>
      <c r="P66" s="40"/>
      <c r="Q66" s="40"/>
      <c r="R66" s="40"/>
      <c r="S66" s="41">
        <f t="shared" si="91"/>
        <v>0</v>
      </c>
      <c r="T66" s="40">
        <f t="shared" si="92"/>
        <v>0</v>
      </c>
      <c r="U66" s="40"/>
      <c r="V66" s="40"/>
      <c r="W66" s="40"/>
      <c r="X66" s="40">
        <f t="shared" si="93"/>
        <v>0</v>
      </c>
      <c r="Y66" s="40"/>
      <c r="Z66" s="40"/>
      <c r="AA66" s="40"/>
      <c r="AB66" s="40">
        <f t="shared" si="94"/>
        <v>0</v>
      </c>
      <c r="AC66" s="40"/>
      <c r="AD66" s="40"/>
      <c r="AE66" s="40"/>
      <c r="AF66" s="41">
        <f t="shared" si="95"/>
        <v>0</v>
      </c>
      <c r="AG66" s="40">
        <f t="shared" si="96"/>
        <v>0</v>
      </c>
      <c r="AH66" s="40"/>
      <c r="AI66" s="40"/>
      <c r="AJ66" s="40"/>
      <c r="AK66" s="40">
        <f t="shared" si="97"/>
        <v>0</v>
      </c>
      <c r="AL66" s="40"/>
      <c r="AM66" s="40"/>
      <c r="AN66" s="40"/>
      <c r="AO66" s="40">
        <f t="shared" si="98"/>
        <v>0</v>
      </c>
      <c r="AP66" s="40"/>
      <c r="AQ66" s="40"/>
      <c r="AR66" s="40"/>
    </row>
    <row r="67" spans="1:44" ht="27.6">
      <c r="A67" s="28">
        <v>54</v>
      </c>
      <c r="B67" s="29" t="s">
        <v>17</v>
      </c>
      <c r="C67" s="28">
        <v>2200</v>
      </c>
      <c r="D67" s="28"/>
      <c r="E67" s="28">
        <v>260</v>
      </c>
      <c r="F67" s="46">
        <f t="shared" si="13"/>
        <v>0</v>
      </c>
      <c r="G67" s="47">
        <f t="shared" ref="G67" si="99">H67+J67</f>
        <v>0</v>
      </c>
      <c r="H67" s="47">
        <f>SUM(H68:H71)</f>
        <v>0</v>
      </c>
      <c r="I67" s="47">
        <f>SUM(I68:I71)</f>
        <v>0</v>
      </c>
      <c r="J67" s="47">
        <f>SUM(J68:J71)</f>
        <v>0</v>
      </c>
      <c r="K67" s="47">
        <f>L67+N67</f>
        <v>0</v>
      </c>
      <c r="L67" s="47">
        <f t="shared" ref="L67:N67" si="100">SUM(L68:L71)</f>
        <v>0</v>
      </c>
      <c r="M67" s="47">
        <f>SUM(M68:M71)</f>
        <v>0</v>
      </c>
      <c r="N67" s="47">
        <f t="shared" si="100"/>
        <v>0</v>
      </c>
      <c r="O67" s="47">
        <f t="shared" ref="O67" si="101">P67+R67</f>
        <v>0</v>
      </c>
      <c r="P67" s="47">
        <f t="shared" ref="P67:R67" si="102">SUM(P68:P71)</f>
        <v>0</v>
      </c>
      <c r="Q67" s="47">
        <f>SUM(Q68:Q71)</f>
        <v>0</v>
      </c>
      <c r="R67" s="47">
        <f t="shared" si="102"/>
        <v>0</v>
      </c>
      <c r="S67" s="46">
        <f t="shared" si="91"/>
        <v>0</v>
      </c>
      <c r="T67" s="47">
        <f t="shared" ref="T67" si="103">U67+W67</f>
        <v>0</v>
      </c>
      <c r="U67" s="47">
        <f>SUM(U68:U71)</f>
        <v>0</v>
      </c>
      <c r="V67" s="47">
        <f>SUM(V68:V71)</f>
        <v>0</v>
      </c>
      <c r="W67" s="47">
        <f>SUM(W68:W71)</f>
        <v>0</v>
      </c>
      <c r="X67" s="47">
        <f>Y67+AA67</f>
        <v>0</v>
      </c>
      <c r="Y67" s="47">
        <f t="shared" ref="Y67" si="104">SUM(Y68:Y71)</f>
        <v>0</v>
      </c>
      <c r="Z67" s="47">
        <f>SUM(Z68:Z71)</f>
        <v>0</v>
      </c>
      <c r="AA67" s="47">
        <f t="shared" ref="AA67" si="105">SUM(AA68:AA71)</f>
        <v>0</v>
      </c>
      <c r="AB67" s="47">
        <f t="shared" ref="AB67" si="106">AC67+AE67</f>
        <v>0</v>
      </c>
      <c r="AC67" s="47">
        <f t="shared" ref="AC67" si="107">SUM(AC68:AC71)</f>
        <v>0</v>
      </c>
      <c r="AD67" s="47">
        <f>SUM(AD68:AD71)</f>
        <v>0</v>
      </c>
      <c r="AE67" s="47">
        <f t="shared" ref="AE67" si="108">SUM(AE68:AE71)</f>
        <v>0</v>
      </c>
      <c r="AF67" s="46">
        <f t="shared" si="95"/>
        <v>0</v>
      </c>
      <c r="AG67" s="47">
        <f t="shared" ref="AG67" si="109">AH67+AJ67</f>
        <v>0</v>
      </c>
      <c r="AH67" s="47">
        <f>SUM(AH68:AH71)</f>
        <v>0</v>
      </c>
      <c r="AI67" s="47">
        <f>SUM(AI68:AI71)</f>
        <v>0</v>
      </c>
      <c r="AJ67" s="47">
        <f>SUM(AJ68:AJ71)</f>
        <v>0</v>
      </c>
      <c r="AK67" s="47">
        <f>AL67+AN67</f>
        <v>0</v>
      </c>
      <c r="AL67" s="47">
        <f t="shared" ref="AL67" si="110">SUM(AL68:AL71)</f>
        <v>0</v>
      </c>
      <c r="AM67" s="47">
        <f>SUM(AM68:AM71)</f>
        <v>0</v>
      </c>
      <c r="AN67" s="47">
        <f t="shared" ref="AN67" si="111">SUM(AN68:AN71)</f>
        <v>0</v>
      </c>
      <c r="AO67" s="47">
        <f t="shared" ref="AO67" si="112">AP67+AR67</f>
        <v>0</v>
      </c>
      <c r="AP67" s="47">
        <f t="shared" ref="AP67" si="113">SUM(AP68:AP71)</f>
        <v>0</v>
      </c>
      <c r="AQ67" s="47">
        <f>SUM(AQ68:AQ71)</f>
        <v>0</v>
      </c>
      <c r="AR67" s="47">
        <f t="shared" ref="AR67" si="114">SUM(AR68:AR71)</f>
        <v>0</v>
      </c>
    </row>
    <row r="68" spans="1:44" ht="15" customHeight="1">
      <c r="A68" s="359">
        <v>55</v>
      </c>
      <c r="B68" s="362" t="s">
        <v>488</v>
      </c>
      <c r="C68" s="359">
        <v>2211</v>
      </c>
      <c r="D68" s="359">
        <v>321</v>
      </c>
      <c r="E68" s="359">
        <v>262</v>
      </c>
      <c r="F68" s="41">
        <f t="shared" si="13"/>
        <v>0</v>
      </c>
      <c r="G68" s="40">
        <f t="shared" ref="G68:G71" si="115">H68+J68+I68</f>
        <v>0</v>
      </c>
      <c r="H68" s="40"/>
      <c r="I68" s="40"/>
      <c r="J68" s="40"/>
      <c r="K68" s="40">
        <f t="shared" ref="K68:K71" si="116">L68+N68+M68</f>
        <v>0</v>
      </c>
      <c r="L68" s="40"/>
      <c r="M68" s="40"/>
      <c r="N68" s="40"/>
      <c r="O68" s="40">
        <f t="shared" ref="O68:O71" si="117">P68+R68+Q68</f>
        <v>0</v>
      </c>
      <c r="P68" s="40"/>
      <c r="Q68" s="40"/>
      <c r="R68" s="40"/>
      <c r="S68" s="41">
        <f t="shared" si="91"/>
        <v>0</v>
      </c>
      <c r="T68" s="40">
        <f t="shared" ref="T68:T71" si="118">U68+W68+V68</f>
        <v>0</v>
      </c>
      <c r="U68" s="40"/>
      <c r="V68" s="40"/>
      <c r="W68" s="40"/>
      <c r="X68" s="40">
        <f t="shared" ref="X68:X71" si="119">Y68+AA68+Z68</f>
        <v>0</v>
      </c>
      <c r="Y68" s="40"/>
      <c r="Z68" s="40"/>
      <c r="AA68" s="40"/>
      <c r="AB68" s="40">
        <f t="shared" ref="AB68:AB71" si="120">AC68+AE68+AD68</f>
        <v>0</v>
      </c>
      <c r="AC68" s="40"/>
      <c r="AD68" s="40"/>
      <c r="AE68" s="40"/>
      <c r="AF68" s="41">
        <f t="shared" si="95"/>
        <v>0</v>
      </c>
      <c r="AG68" s="40">
        <f t="shared" ref="AG68:AG71" si="121">AH68+AJ68+AI68</f>
        <v>0</v>
      </c>
      <c r="AH68" s="40"/>
      <c r="AI68" s="40"/>
      <c r="AJ68" s="40"/>
      <c r="AK68" s="40">
        <f t="shared" ref="AK68:AK71" si="122">AL68+AN68+AM68</f>
        <v>0</v>
      </c>
      <c r="AL68" s="40"/>
      <c r="AM68" s="40"/>
      <c r="AN68" s="40"/>
      <c r="AO68" s="40">
        <f t="shared" ref="AO68:AO71" si="123">AP68+AR68+AQ68</f>
        <v>0</v>
      </c>
      <c r="AP68" s="40"/>
      <c r="AQ68" s="40"/>
      <c r="AR68" s="40"/>
    </row>
    <row r="69" spans="1:44">
      <c r="A69" s="359">
        <v>56</v>
      </c>
      <c r="B69" s="362" t="s">
        <v>489</v>
      </c>
      <c r="C69" s="359">
        <v>2211</v>
      </c>
      <c r="D69" s="359">
        <v>321</v>
      </c>
      <c r="E69" s="359">
        <v>265</v>
      </c>
      <c r="F69" s="41">
        <f t="shared" si="13"/>
        <v>0</v>
      </c>
      <c r="G69" s="40">
        <f t="shared" si="115"/>
        <v>0</v>
      </c>
      <c r="H69" s="40"/>
      <c r="I69" s="40"/>
      <c r="J69" s="40"/>
      <c r="K69" s="40">
        <f t="shared" si="116"/>
        <v>0</v>
      </c>
      <c r="L69" s="40"/>
      <c r="M69" s="40"/>
      <c r="N69" s="40"/>
      <c r="O69" s="40">
        <f t="shared" si="117"/>
        <v>0</v>
      </c>
      <c r="P69" s="40"/>
      <c r="Q69" s="40"/>
      <c r="R69" s="40"/>
      <c r="S69" s="41">
        <f t="shared" si="91"/>
        <v>0</v>
      </c>
      <c r="T69" s="40">
        <f t="shared" si="118"/>
        <v>0</v>
      </c>
      <c r="U69" s="40"/>
      <c r="V69" s="40"/>
      <c r="W69" s="40"/>
      <c r="X69" s="40">
        <f t="shared" si="119"/>
        <v>0</v>
      </c>
      <c r="Y69" s="40"/>
      <c r="Z69" s="40"/>
      <c r="AA69" s="40"/>
      <c r="AB69" s="40">
        <f t="shared" si="120"/>
        <v>0</v>
      </c>
      <c r="AC69" s="40"/>
      <c r="AD69" s="40"/>
      <c r="AE69" s="40"/>
      <c r="AF69" s="41">
        <f t="shared" si="95"/>
        <v>0</v>
      </c>
      <c r="AG69" s="40">
        <f t="shared" si="121"/>
        <v>0</v>
      </c>
      <c r="AH69" s="40"/>
      <c r="AI69" s="40"/>
      <c r="AJ69" s="40"/>
      <c r="AK69" s="40">
        <f t="shared" si="122"/>
        <v>0</v>
      </c>
      <c r="AL69" s="40"/>
      <c r="AM69" s="40"/>
      <c r="AN69" s="40"/>
      <c r="AO69" s="40">
        <f t="shared" si="123"/>
        <v>0</v>
      </c>
      <c r="AP69" s="40"/>
      <c r="AQ69" s="40"/>
      <c r="AR69" s="40"/>
    </row>
    <row r="70" spans="1:44">
      <c r="A70" s="359">
        <v>57</v>
      </c>
      <c r="B70" s="362"/>
      <c r="C70" s="359"/>
      <c r="D70" s="359"/>
      <c r="E70" s="359"/>
      <c r="F70" s="41">
        <f t="shared" si="13"/>
        <v>0</v>
      </c>
      <c r="G70" s="40">
        <f t="shared" si="115"/>
        <v>0</v>
      </c>
      <c r="H70" s="40"/>
      <c r="I70" s="40"/>
      <c r="J70" s="40"/>
      <c r="K70" s="40">
        <f t="shared" si="116"/>
        <v>0</v>
      </c>
      <c r="L70" s="40"/>
      <c r="M70" s="40"/>
      <c r="N70" s="40"/>
      <c r="O70" s="40">
        <f t="shared" si="117"/>
        <v>0</v>
      </c>
      <c r="P70" s="40"/>
      <c r="Q70" s="40"/>
      <c r="R70" s="40"/>
      <c r="S70" s="41">
        <f t="shared" si="91"/>
        <v>0</v>
      </c>
      <c r="T70" s="40">
        <f t="shared" si="118"/>
        <v>0</v>
      </c>
      <c r="U70" s="40"/>
      <c r="V70" s="40"/>
      <c r="W70" s="40"/>
      <c r="X70" s="40">
        <f t="shared" si="119"/>
        <v>0</v>
      </c>
      <c r="Y70" s="40"/>
      <c r="Z70" s="40"/>
      <c r="AA70" s="40"/>
      <c r="AB70" s="40">
        <f t="shared" si="120"/>
        <v>0</v>
      </c>
      <c r="AC70" s="40"/>
      <c r="AD70" s="40"/>
      <c r="AE70" s="40"/>
      <c r="AF70" s="41">
        <f t="shared" si="95"/>
        <v>0</v>
      </c>
      <c r="AG70" s="40">
        <f t="shared" si="121"/>
        <v>0</v>
      </c>
      <c r="AH70" s="40"/>
      <c r="AI70" s="40"/>
      <c r="AJ70" s="40"/>
      <c r="AK70" s="40">
        <f t="shared" si="122"/>
        <v>0</v>
      </c>
      <c r="AL70" s="40"/>
      <c r="AM70" s="40"/>
      <c r="AN70" s="40"/>
      <c r="AO70" s="40">
        <f t="shared" si="123"/>
        <v>0</v>
      </c>
      <c r="AP70" s="40"/>
      <c r="AQ70" s="40"/>
      <c r="AR70" s="40"/>
    </row>
    <row r="71" spans="1:44">
      <c r="A71" s="359">
        <v>58</v>
      </c>
      <c r="B71" s="362"/>
      <c r="C71" s="359"/>
      <c r="D71" s="359"/>
      <c r="E71" s="359"/>
      <c r="F71" s="41">
        <f t="shared" si="13"/>
        <v>0</v>
      </c>
      <c r="G71" s="40">
        <f t="shared" si="115"/>
        <v>0</v>
      </c>
      <c r="H71" s="40"/>
      <c r="I71" s="40"/>
      <c r="J71" s="40"/>
      <c r="K71" s="40">
        <f t="shared" si="116"/>
        <v>0</v>
      </c>
      <c r="L71" s="40"/>
      <c r="M71" s="40"/>
      <c r="N71" s="40"/>
      <c r="O71" s="40">
        <f t="shared" si="117"/>
        <v>0</v>
      </c>
      <c r="P71" s="40"/>
      <c r="Q71" s="40"/>
      <c r="R71" s="40"/>
      <c r="S71" s="41">
        <f t="shared" si="91"/>
        <v>0</v>
      </c>
      <c r="T71" s="40">
        <f t="shared" si="118"/>
        <v>0</v>
      </c>
      <c r="U71" s="40"/>
      <c r="V71" s="40"/>
      <c r="W71" s="40"/>
      <c r="X71" s="40">
        <f t="shared" si="119"/>
        <v>0</v>
      </c>
      <c r="Y71" s="40"/>
      <c r="Z71" s="40"/>
      <c r="AA71" s="40"/>
      <c r="AB71" s="40">
        <f t="shared" si="120"/>
        <v>0</v>
      </c>
      <c r="AC71" s="40"/>
      <c r="AD71" s="40"/>
      <c r="AE71" s="40"/>
      <c r="AF71" s="41">
        <f t="shared" si="95"/>
        <v>0</v>
      </c>
      <c r="AG71" s="40">
        <f t="shared" si="121"/>
        <v>0</v>
      </c>
      <c r="AH71" s="40"/>
      <c r="AI71" s="40"/>
      <c r="AJ71" s="40"/>
      <c r="AK71" s="40">
        <f t="shared" si="122"/>
        <v>0</v>
      </c>
      <c r="AL71" s="40"/>
      <c r="AM71" s="40"/>
      <c r="AN71" s="40"/>
      <c r="AO71" s="40">
        <f t="shared" si="123"/>
        <v>0</v>
      </c>
      <c r="AP71" s="40"/>
      <c r="AQ71" s="40"/>
      <c r="AR71" s="40"/>
    </row>
    <row r="72" spans="1:44" ht="27.6">
      <c r="A72" s="28">
        <v>59</v>
      </c>
      <c r="B72" s="29" t="s">
        <v>21</v>
      </c>
      <c r="C72" s="28">
        <v>2400</v>
      </c>
      <c r="D72" s="28"/>
      <c r="E72" s="28"/>
      <c r="F72" s="46">
        <f t="shared" si="13"/>
        <v>0</v>
      </c>
      <c r="G72" s="47">
        <f>H72+J72+I72</f>
        <v>0</v>
      </c>
      <c r="H72" s="47"/>
      <c r="I72" s="47"/>
      <c r="J72" s="47"/>
      <c r="K72" s="47">
        <f>L72+N72+M72</f>
        <v>0</v>
      </c>
      <c r="L72" s="47"/>
      <c r="M72" s="47"/>
      <c r="N72" s="47"/>
      <c r="O72" s="47">
        <f>P72+R72+Q72</f>
        <v>0</v>
      </c>
      <c r="P72" s="47"/>
      <c r="Q72" s="47"/>
      <c r="R72" s="47"/>
      <c r="S72" s="46">
        <f t="shared" si="91"/>
        <v>0</v>
      </c>
      <c r="T72" s="47">
        <f>U72+W72+V72</f>
        <v>0</v>
      </c>
      <c r="U72" s="47"/>
      <c r="V72" s="47"/>
      <c r="W72" s="47"/>
      <c r="X72" s="47">
        <f>Y72+AA72+Z72</f>
        <v>0</v>
      </c>
      <c r="Y72" s="47"/>
      <c r="Z72" s="47"/>
      <c r="AA72" s="47"/>
      <c r="AB72" s="47">
        <f>AC72+AE72+AD72</f>
        <v>0</v>
      </c>
      <c r="AC72" s="47"/>
      <c r="AD72" s="47"/>
      <c r="AE72" s="47"/>
      <c r="AF72" s="46">
        <f t="shared" si="95"/>
        <v>0</v>
      </c>
      <c r="AG72" s="47">
        <f>AH72+AJ72+AI72</f>
        <v>0</v>
      </c>
      <c r="AH72" s="47"/>
      <c r="AI72" s="47"/>
      <c r="AJ72" s="47"/>
      <c r="AK72" s="47">
        <f>AL72+AN72+AM72</f>
        <v>0</v>
      </c>
      <c r="AL72" s="47"/>
      <c r="AM72" s="47"/>
      <c r="AN72" s="47"/>
      <c r="AO72" s="47">
        <f>AP72+AR72+AQ72</f>
        <v>0</v>
      </c>
      <c r="AP72" s="47"/>
      <c r="AQ72" s="47"/>
      <c r="AR72" s="47"/>
    </row>
    <row r="73" spans="1:44" ht="27.6">
      <c r="A73" s="28">
        <v>60</v>
      </c>
      <c r="B73" s="29" t="s">
        <v>22</v>
      </c>
      <c r="C73" s="28">
        <v>2500</v>
      </c>
      <c r="D73" s="28"/>
      <c r="E73" s="28"/>
      <c r="F73" s="46">
        <f t="shared" si="13"/>
        <v>0</v>
      </c>
      <c r="G73" s="47">
        <f>H73+J73+I73</f>
        <v>0</v>
      </c>
      <c r="H73" s="47">
        <f>SUM(H75:H75)</f>
        <v>0</v>
      </c>
      <c r="I73" s="47">
        <f>SUM(I75:I75)</f>
        <v>0</v>
      </c>
      <c r="J73" s="47">
        <f>SUM(J75:J75)</f>
        <v>0</v>
      </c>
      <c r="K73" s="47">
        <f>L73+N73+M73</f>
        <v>0</v>
      </c>
      <c r="L73" s="47">
        <f>SUM(L75:L75)</f>
        <v>0</v>
      </c>
      <c r="M73" s="47">
        <f>SUM(M75:M75)</f>
        <v>0</v>
      </c>
      <c r="N73" s="47">
        <f>SUM(N75:N75)</f>
        <v>0</v>
      </c>
      <c r="O73" s="47">
        <f>P73+R73+Q73</f>
        <v>0</v>
      </c>
      <c r="P73" s="47">
        <f>SUM(P75:P75)</f>
        <v>0</v>
      </c>
      <c r="Q73" s="47">
        <f>SUM(Q75:Q75)</f>
        <v>0</v>
      </c>
      <c r="R73" s="47">
        <f>SUM(R75:R75)</f>
        <v>0</v>
      </c>
      <c r="S73" s="46">
        <f t="shared" si="91"/>
        <v>0</v>
      </c>
      <c r="T73" s="47">
        <f>U73+W73+V73</f>
        <v>0</v>
      </c>
      <c r="U73" s="47">
        <f>SUM(U75:U75)</f>
        <v>0</v>
      </c>
      <c r="V73" s="47">
        <f>SUM(V75:V75)</f>
        <v>0</v>
      </c>
      <c r="W73" s="47">
        <f>SUM(W75:W75)</f>
        <v>0</v>
      </c>
      <c r="X73" s="47">
        <f>Y73+AA73+Z73</f>
        <v>0</v>
      </c>
      <c r="Y73" s="47">
        <f>SUM(Y75:Y75)</f>
        <v>0</v>
      </c>
      <c r="Z73" s="47">
        <f>SUM(Z75:Z75)</f>
        <v>0</v>
      </c>
      <c r="AA73" s="47">
        <f>SUM(AA75:AA75)</f>
        <v>0</v>
      </c>
      <c r="AB73" s="47">
        <f>AC73+AE73+AD73</f>
        <v>0</v>
      </c>
      <c r="AC73" s="47">
        <f>SUM(AC75:AC75)</f>
        <v>0</v>
      </c>
      <c r="AD73" s="47">
        <f>SUM(AD75:AD75)</f>
        <v>0</v>
      </c>
      <c r="AE73" s="47">
        <f>SUM(AE75:AE75)</f>
        <v>0</v>
      </c>
      <c r="AF73" s="46">
        <f t="shared" si="95"/>
        <v>0</v>
      </c>
      <c r="AG73" s="47">
        <f>AH73+AJ73+AI73</f>
        <v>0</v>
      </c>
      <c r="AH73" s="47">
        <f>SUM(AH75:AH75)</f>
        <v>0</v>
      </c>
      <c r="AI73" s="47">
        <f>SUM(AI75:AI75)</f>
        <v>0</v>
      </c>
      <c r="AJ73" s="47">
        <f>SUM(AJ75:AJ75)</f>
        <v>0</v>
      </c>
      <c r="AK73" s="47">
        <f>AL73+AN73+AM73</f>
        <v>0</v>
      </c>
      <c r="AL73" s="47">
        <f>SUM(AL75:AL75)</f>
        <v>0</v>
      </c>
      <c r="AM73" s="47">
        <f>SUM(AM75:AM75)</f>
        <v>0</v>
      </c>
      <c r="AN73" s="47">
        <f>SUM(AN75:AN75)</f>
        <v>0</v>
      </c>
      <c r="AO73" s="47">
        <f>AP73+AR73+AQ73</f>
        <v>0</v>
      </c>
      <c r="AP73" s="47">
        <f>SUM(AP75:AP75)</f>
        <v>0</v>
      </c>
      <c r="AQ73" s="47">
        <f>SUM(AQ75:AQ75)</f>
        <v>0</v>
      </c>
      <c r="AR73" s="47">
        <f>SUM(AR75:AR75)</f>
        <v>0</v>
      </c>
    </row>
    <row r="74" spans="1:44">
      <c r="A74" s="359"/>
      <c r="B74" s="361" t="s">
        <v>23</v>
      </c>
      <c r="C74" s="359"/>
      <c r="D74" s="359"/>
      <c r="E74" s="359"/>
      <c r="F74" s="41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1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1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</row>
    <row r="75" spans="1:44" ht="26.4">
      <c r="A75" s="359">
        <v>61</v>
      </c>
      <c r="B75" s="361" t="s">
        <v>40</v>
      </c>
      <c r="C75" s="359"/>
      <c r="D75" s="359">
        <v>113</v>
      </c>
      <c r="E75" s="359">
        <v>226</v>
      </c>
      <c r="F75" s="41">
        <f t="shared" si="13"/>
        <v>0</v>
      </c>
      <c r="G75" s="40">
        <f>H75+J75+I75</f>
        <v>0</v>
      </c>
      <c r="H75" s="40"/>
      <c r="I75" s="40"/>
      <c r="J75" s="40"/>
      <c r="K75" s="40">
        <f>L75+N75+M75</f>
        <v>0</v>
      </c>
      <c r="L75" s="40"/>
      <c r="M75" s="40"/>
      <c r="N75" s="40"/>
      <c r="O75" s="40">
        <f>P75+R75+Q75</f>
        <v>0</v>
      </c>
      <c r="P75" s="40"/>
      <c r="Q75" s="40"/>
      <c r="R75" s="40"/>
      <c r="S75" s="41">
        <f t="shared" ref="S75:S76" si="124">T75+X75+AB75</f>
        <v>0</v>
      </c>
      <c r="T75" s="40">
        <f>U75+W75+V75</f>
        <v>0</v>
      </c>
      <c r="U75" s="40"/>
      <c r="V75" s="40"/>
      <c r="W75" s="40"/>
      <c r="X75" s="40">
        <f>Y75+AA75+Z75</f>
        <v>0</v>
      </c>
      <c r="Y75" s="40"/>
      <c r="Z75" s="40"/>
      <c r="AA75" s="40"/>
      <c r="AB75" s="40">
        <f>AC75+AE75+AD75</f>
        <v>0</v>
      </c>
      <c r="AC75" s="40"/>
      <c r="AD75" s="40"/>
      <c r="AE75" s="40"/>
      <c r="AF75" s="41">
        <f t="shared" ref="AF75:AF76" si="125">AG75+AK75+AO75</f>
        <v>0</v>
      </c>
      <c r="AG75" s="40">
        <f>AH75+AJ75+AI75</f>
        <v>0</v>
      </c>
      <c r="AH75" s="40"/>
      <c r="AI75" s="40"/>
      <c r="AJ75" s="40"/>
      <c r="AK75" s="40">
        <f>AL75+AN75+AM75</f>
        <v>0</v>
      </c>
      <c r="AL75" s="40"/>
      <c r="AM75" s="40"/>
      <c r="AN75" s="40"/>
      <c r="AO75" s="40">
        <f>AP75+AR75+AQ75</f>
        <v>0</v>
      </c>
      <c r="AP75" s="40"/>
      <c r="AQ75" s="40"/>
      <c r="AR75" s="40"/>
    </row>
    <row r="76" spans="1:44" ht="27.6">
      <c r="A76" s="28">
        <v>62</v>
      </c>
      <c r="B76" s="29" t="s">
        <v>25</v>
      </c>
      <c r="C76" s="28">
        <v>2600</v>
      </c>
      <c r="D76" s="28">
        <v>240</v>
      </c>
      <c r="E76" s="28"/>
      <c r="F76" s="46">
        <f t="shared" si="13"/>
        <v>0</v>
      </c>
      <c r="G76" s="47">
        <f>H76+J76+I76</f>
        <v>0</v>
      </c>
      <c r="H76" s="47">
        <f>+H78+H86+H106+H104+H105+H109+H107+H108</f>
        <v>0</v>
      </c>
      <c r="I76" s="47">
        <f t="shared" ref="I76:J76" si="126">+I78+I86+I106+I104+I105+I109+I107+I108</f>
        <v>0</v>
      </c>
      <c r="J76" s="47">
        <f t="shared" si="126"/>
        <v>0</v>
      </c>
      <c r="K76" s="47">
        <f>L76+N76+M76</f>
        <v>0</v>
      </c>
      <c r="L76" s="47">
        <f t="shared" ref="L76:N76" si="127">+L78+L86+L106+L104+L105+L109+L107+L108</f>
        <v>0</v>
      </c>
      <c r="M76" s="47">
        <f t="shared" si="127"/>
        <v>0</v>
      </c>
      <c r="N76" s="47">
        <f t="shared" si="127"/>
        <v>0</v>
      </c>
      <c r="O76" s="47">
        <f>P76+R76+Q76</f>
        <v>0</v>
      </c>
      <c r="P76" s="47">
        <f t="shared" ref="P76:R76" si="128">+P78+P86+P106+P104+P105+P109+P107+P108</f>
        <v>0</v>
      </c>
      <c r="Q76" s="47">
        <f t="shared" si="128"/>
        <v>0</v>
      </c>
      <c r="R76" s="47">
        <f t="shared" si="128"/>
        <v>0</v>
      </c>
      <c r="S76" s="46">
        <f t="shared" si="124"/>
        <v>0</v>
      </c>
      <c r="T76" s="47">
        <f>U76+W76+V76</f>
        <v>0</v>
      </c>
      <c r="U76" s="47">
        <f>+U78+U86+U106+U104+U105+U109+U107+U108</f>
        <v>0</v>
      </c>
      <c r="V76" s="47">
        <f t="shared" ref="V76:W76" si="129">+V78+V86+V106+V104+V105+V109+V107+V108</f>
        <v>0</v>
      </c>
      <c r="W76" s="47">
        <f t="shared" si="129"/>
        <v>0</v>
      </c>
      <c r="X76" s="47">
        <f>Y76+AA76+Z76</f>
        <v>0</v>
      </c>
      <c r="Y76" s="47">
        <f t="shared" ref="Y76:AA76" si="130">+Y78+Y86+Y106+Y104+Y105+Y109+Y107+Y108</f>
        <v>0</v>
      </c>
      <c r="Z76" s="47">
        <f t="shared" si="130"/>
        <v>0</v>
      </c>
      <c r="AA76" s="47">
        <f t="shared" si="130"/>
        <v>0</v>
      </c>
      <c r="AB76" s="47">
        <f>AC76+AE76+AD76</f>
        <v>0</v>
      </c>
      <c r="AC76" s="47">
        <f t="shared" ref="AC76:AE76" si="131">+AC78+AC86+AC106+AC104+AC105+AC109+AC107+AC108</f>
        <v>0</v>
      </c>
      <c r="AD76" s="47">
        <f t="shared" si="131"/>
        <v>0</v>
      </c>
      <c r="AE76" s="47">
        <f t="shared" si="131"/>
        <v>0</v>
      </c>
      <c r="AF76" s="46">
        <f t="shared" si="125"/>
        <v>0</v>
      </c>
      <c r="AG76" s="47">
        <f>AH76+AJ76+AI76</f>
        <v>0</v>
      </c>
      <c r="AH76" s="47">
        <f>+AH78+AH86+AH106+AH104+AH105+AH109+AH107+AH108</f>
        <v>0</v>
      </c>
      <c r="AI76" s="47">
        <f t="shared" ref="AI76:AJ76" si="132">+AI78+AI86+AI106+AI104+AI105+AI109+AI107+AI108</f>
        <v>0</v>
      </c>
      <c r="AJ76" s="47">
        <f t="shared" si="132"/>
        <v>0</v>
      </c>
      <c r="AK76" s="47">
        <f>AL76+AN76+AM76</f>
        <v>0</v>
      </c>
      <c r="AL76" s="47">
        <f t="shared" ref="AL76:AN76" si="133">+AL78+AL86+AL106+AL104+AL105+AL109+AL107+AL108</f>
        <v>0</v>
      </c>
      <c r="AM76" s="47">
        <f t="shared" si="133"/>
        <v>0</v>
      </c>
      <c r="AN76" s="47">
        <f t="shared" si="133"/>
        <v>0</v>
      </c>
      <c r="AO76" s="47">
        <f>AP76+AR76+AQ76</f>
        <v>0</v>
      </c>
      <c r="AP76" s="47">
        <f t="shared" ref="AP76:AR76" si="134">+AP78+AP86+AP106+AP104+AP105+AP109+AP107+AP108</f>
        <v>0</v>
      </c>
      <c r="AQ76" s="47">
        <f t="shared" si="134"/>
        <v>0</v>
      </c>
      <c r="AR76" s="47">
        <f t="shared" si="134"/>
        <v>0</v>
      </c>
    </row>
    <row r="77" spans="1:44">
      <c r="A77" s="359"/>
      <c r="B77" s="361" t="s">
        <v>26</v>
      </c>
      <c r="C77" s="359"/>
      <c r="D77" s="359"/>
      <c r="E77" s="359"/>
      <c r="F77" s="41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1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1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</row>
    <row r="78" spans="1:44">
      <c r="A78" s="359">
        <v>63</v>
      </c>
      <c r="B78" s="360" t="s">
        <v>47</v>
      </c>
      <c r="C78" s="359">
        <v>2630</v>
      </c>
      <c r="D78" s="359">
        <v>243</v>
      </c>
      <c r="E78" s="359"/>
      <c r="F78" s="41">
        <f t="shared" si="13"/>
        <v>0</v>
      </c>
      <c r="G78" s="40">
        <f>H78+J78+I78</f>
        <v>0</v>
      </c>
      <c r="H78" s="40">
        <f>SUM(H79:H85)</f>
        <v>0</v>
      </c>
      <c r="I78" s="40">
        <f>SUM(I79:I85)</f>
        <v>0</v>
      </c>
      <c r="J78" s="40">
        <f>SUM(J79:J85)</f>
        <v>0</v>
      </c>
      <c r="K78" s="40">
        <f>L78+N78+M78</f>
        <v>0</v>
      </c>
      <c r="L78" s="40">
        <f t="shared" ref="L78:N78" si="135">SUM(L79:L85)</f>
        <v>0</v>
      </c>
      <c r="M78" s="40">
        <f>SUM(M79:M85)</f>
        <v>0</v>
      </c>
      <c r="N78" s="40">
        <f t="shared" si="135"/>
        <v>0</v>
      </c>
      <c r="O78" s="40">
        <f>P78+R78+Q78</f>
        <v>0</v>
      </c>
      <c r="P78" s="40">
        <f t="shared" ref="P78:R78" si="136">SUM(P79:P85)</f>
        <v>0</v>
      </c>
      <c r="Q78" s="40">
        <f>SUM(Q79:Q85)</f>
        <v>0</v>
      </c>
      <c r="R78" s="40">
        <f t="shared" si="136"/>
        <v>0</v>
      </c>
      <c r="S78" s="41">
        <f t="shared" ref="S78:S112" si="137">T78+X78+AB78</f>
        <v>0</v>
      </c>
      <c r="T78" s="40">
        <f>U78+W78+V78</f>
        <v>0</v>
      </c>
      <c r="U78" s="40">
        <f>SUM(U79:U85)</f>
        <v>0</v>
      </c>
      <c r="V78" s="40">
        <f>SUM(V79:V85)</f>
        <v>0</v>
      </c>
      <c r="W78" s="40">
        <f>SUM(W79:W85)</f>
        <v>0</v>
      </c>
      <c r="X78" s="40">
        <f>Y78+AA78+Z78</f>
        <v>0</v>
      </c>
      <c r="Y78" s="40">
        <f t="shared" ref="Y78" si="138">SUM(Y79:Y85)</f>
        <v>0</v>
      </c>
      <c r="Z78" s="40">
        <f>SUM(Z79:Z85)</f>
        <v>0</v>
      </c>
      <c r="AA78" s="40">
        <f t="shared" ref="AA78" si="139">SUM(AA79:AA85)</f>
        <v>0</v>
      </c>
      <c r="AB78" s="40">
        <f>AC78+AE78+AD78</f>
        <v>0</v>
      </c>
      <c r="AC78" s="40">
        <f t="shared" ref="AC78" si="140">SUM(AC79:AC85)</f>
        <v>0</v>
      </c>
      <c r="AD78" s="40">
        <f>SUM(AD79:AD85)</f>
        <v>0</v>
      </c>
      <c r="AE78" s="40">
        <f t="shared" ref="AE78" si="141">SUM(AE79:AE85)</f>
        <v>0</v>
      </c>
      <c r="AF78" s="41">
        <f t="shared" ref="AF78:AF112" si="142">AG78+AK78+AO78</f>
        <v>0</v>
      </c>
      <c r="AG78" s="40">
        <f>AH78+AJ78+AI78</f>
        <v>0</v>
      </c>
      <c r="AH78" s="40">
        <f>SUM(AH79:AH85)</f>
        <v>0</v>
      </c>
      <c r="AI78" s="40">
        <f>SUM(AI79:AI85)</f>
        <v>0</v>
      </c>
      <c r="AJ78" s="40">
        <f>SUM(AJ79:AJ85)</f>
        <v>0</v>
      </c>
      <c r="AK78" s="40">
        <f>AL78+AN78+AM78</f>
        <v>0</v>
      </c>
      <c r="AL78" s="40">
        <f t="shared" ref="AL78" si="143">SUM(AL79:AL85)</f>
        <v>0</v>
      </c>
      <c r="AM78" s="40">
        <f>SUM(AM79:AM85)</f>
        <v>0</v>
      </c>
      <c r="AN78" s="40">
        <f t="shared" ref="AN78" si="144">SUM(AN79:AN85)</f>
        <v>0</v>
      </c>
      <c r="AO78" s="40">
        <f>AP78+AR78+AQ78</f>
        <v>0</v>
      </c>
      <c r="AP78" s="40">
        <f t="shared" ref="AP78" si="145">SUM(AP79:AP85)</f>
        <v>0</v>
      </c>
      <c r="AQ78" s="40">
        <f>SUM(AQ79:AQ85)</f>
        <v>0</v>
      </c>
      <c r="AR78" s="40">
        <f t="shared" ref="AR78" si="146">SUM(AR79:AR85)</f>
        <v>0</v>
      </c>
    </row>
    <row r="79" spans="1:44">
      <c r="A79" s="359">
        <v>64</v>
      </c>
      <c r="B79" s="361" t="s">
        <v>48</v>
      </c>
      <c r="C79" s="359"/>
      <c r="D79" s="359">
        <v>243</v>
      </c>
      <c r="E79" s="359">
        <v>222</v>
      </c>
      <c r="F79" s="41">
        <f t="shared" si="13"/>
        <v>0</v>
      </c>
      <c r="G79" s="40">
        <f t="shared" ref="G79:G85" si="147">H79+J79+I79</f>
        <v>0</v>
      </c>
      <c r="H79" s="40"/>
      <c r="I79" s="40"/>
      <c r="J79" s="40"/>
      <c r="K79" s="40">
        <f t="shared" ref="K79:K85" si="148">L79+N79+M79</f>
        <v>0</v>
      </c>
      <c r="L79" s="40"/>
      <c r="M79" s="40"/>
      <c r="N79" s="40"/>
      <c r="O79" s="40">
        <f t="shared" ref="O79:O85" si="149">P79+R79+Q79</f>
        <v>0</v>
      </c>
      <c r="P79" s="40"/>
      <c r="Q79" s="40"/>
      <c r="R79" s="40"/>
      <c r="S79" s="41">
        <f t="shared" si="137"/>
        <v>0</v>
      </c>
      <c r="T79" s="40">
        <f t="shared" ref="T79:T85" si="150">U79+W79+V79</f>
        <v>0</v>
      </c>
      <c r="U79" s="40"/>
      <c r="V79" s="40"/>
      <c r="W79" s="40"/>
      <c r="X79" s="40">
        <f t="shared" ref="X79:X85" si="151">Y79+AA79+Z79</f>
        <v>0</v>
      </c>
      <c r="Y79" s="40"/>
      <c r="Z79" s="40"/>
      <c r="AA79" s="40"/>
      <c r="AB79" s="40">
        <f t="shared" ref="AB79:AB85" si="152">AC79+AE79+AD79</f>
        <v>0</v>
      </c>
      <c r="AC79" s="40"/>
      <c r="AD79" s="40"/>
      <c r="AE79" s="40"/>
      <c r="AF79" s="41">
        <f t="shared" si="142"/>
        <v>0</v>
      </c>
      <c r="AG79" s="40">
        <f t="shared" ref="AG79:AG85" si="153">AH79+AJ79+AI79</f>
        <v>0</v>
      </c>
      <c r="AH79" s="40"/>
      <c r="AI79" s="40"/>
      <c r="AJ79" s="40"/>
      <c r="AK79" s="40">
        <f t="shared" ref="AK79:AK85" si="154">AL79+AN79+AM79</f>
        <v>0</v>
      </c>
      <c r="AL79" s="40"/>
      <c r="AM79" s="40"/>
      <c r="AN79" s="40"/>
      <c r="AO79" s="40">
        <f t="shared" ref="AO79:AO85" si="155">AP79+AR79+AQ79</f>
        <v>0</v>
      </c>
      <c r="AP79" s="40"/>
      <c r="AQ79" s="40"/>
      <c r="AR79" s="40"/>
    </row>
    <row r="80" spans="1:44">
      <c r="A80" s="359">
        <v>65</v>
      </c>
      <c r="B80" s="361" t="s">
        <v>49</v>
      </c>
      <c r="C80" s="359"/>
      <c r="D80" s="359">
        <v>243</v>
      </c>
      <c r="E80" s="359">
        <v>225</v>
      </c>
      <c r="F80" s="41">
        <f t="shared" si="13"/>
        <v>0</v>
      </c>
      <c r="G80" s="40">
        <f t="shared" si="147"/>
        <v>0</v>
      </c>
      <c r="H80" s="40"/>
      <c r="I80" s="40"/>
      <c r="J80" s="40"/>
      <c r="K80" s="40">
        <f t="shared" si="148"/>
        <v>0</v>
      </c>
      <c r="L80" s="40"/>
      <c r="M80" s="40"/>
      <c r="N80" s="40"/>
      <c r="O80" s="40">
        <f t="shared" si="149"/>
        <v>0</v>
      </c>
      <c r="P80" s="40"/>
      <c r="Q80" s="40"/>
      <c r="R80" s="40"/>
      <c r="S80" s="41">
        <f t="shared" si="137"/>
        <v>0</v>
      </c>
      <c r="T80" s="40">
        <f t="shared" si="150"/>
        <v>0</v>
      </c>
      <c r="U80" s="40"/>
      <c r="V80" s="40"/>
      <c r="W80" s="40"/>
      <c r="X80" s="40">
        <f t="shared" si="151"/>
        <v>0</v>
      </c>
      <c r="Y80" s="40"/>
      <c r="Z80" s="40"/>
      <c r="AA80" s="40"/>
      <c r="AB80" s="40">
        <f t="shared" si="152"/>
        <v>0</v>
      </c>
      <c r="AC80" s="40"/>
      <c r="AD80" s="40"/>
      <c r="AE80" s="40"/>
      <c r="AF80" s="41">
        <f t="shared" si="142"/>
        <v>0</v>
      </c>
      <c r="AG80" s="40">
        <f t="shared" si="153"/>
        <v>0</v>
      </c>
      <c r="AH80" s="40"/>
      <c r="AI80" s="40"/>
      <c r="AJ80" s="40"/>
      <c r="AK80" s="40">
        <f t="shared" si="154"/>
        <v>0</v>
      </c>
      <c r="AL80" s="40"/>
      <c r="AM80" s="40"/>
      <c r="AN80" s="40"/>
      <c r="AO80" s="40">
        <f t="shared" si="155"/>
        <v>0</v>
      </c>
      <c r="AP80" s="40"/>
      <c r="AQ80" s="40"/>
      <c r="AR80" s="40"/>
    </row>
    <row r="81" spans="1:44">
      <c r="A81" s="359">
        <v>66</v>
      </c>
      <c r="B81" s="361" t="s">
        <v>50</v>
      </c>
      <c r="C81" s="359"/>
      <c r="D81" s="359">
        <v>243</v>
      </c>
      <c r="E81" s="359">
        <v>226</v>
      </c>
      <c r="F81" s="41">
        <f t="shared" si="13"/>
        <v>0</v>
      </c>
      <c r="G81" s="40">
        <f t="shared" si="147"/>
        <v>0</v>
      </c>
      <c r="H81" s="40"/>
      <c r="I81" s="40"/>
      <c r="J81" s="40"/>
      <c r="K81" s="40">
        <f t="shared" si="148"/>
        <v>0</v>
      </c>
      <c r="L81" s="40"/>
      <c r="M81" s="40"/>
      <c r="N81" s="40"/>
      <c r="O81" s="40">
        <f t="shared" si="149"/>
        <v>0</v>
      </c>
      <c r="P81" s="40"/>
      <c r="Q81" s="40"/>
      <c r="R81" s="40"/>
      <c r="S81" s="41">
        <f t="shared" si="137"/>
        <v>0</v>
      </c>
      <c r="T81" s="40">
        <f t="shared" si="150"/>
        <v>0</v>
      </c>
      <c r="U81" s="40"/>
      <c r="V81" s="40"/>
      <c r="W81" s="40"/>
      <c r="X81" s="40">
        <f t="shared" si="151"/>
        <v>0</v>
      </c>
      <c r="Y81" s="40"/>
      <c r="Z81" s="40"/>
      <c r="AA81" s="40"/>
      <c r="AB81" s="40">
        <f t="shared" si="152"/>
        <v>0</v>
      </c>
      <c r="AC81" s="40"/>
      <c r="AD81" s="40"/>
      <c r="AE81" s="40"/>
      <c r="AF81" s="41">
        <f t="shared" si="142"/>
        <v>0</v>
      </c>
      <c r="AG81" s="40">
        <f t="shared" si="153"/>
        <v>0</v>
      </c>
      <c r="AH81" s="40"/>
      <c r="AI81" s="40"/>
      <c r="AJ81" s="40"/>
      <c r="AK81" s="40">
        <f t="shared" si="154"/>
        <v>0</v>
      </c>
      <c r="AL81" s="40"/>
      <c r="AM81" s="40"/>
      <c r="AN81" s="40"/>
      <c r="AO81" s="40">
        <f t="shared" si="155"/>
        <v>0</v>
      </c>
      <c r="AP81" s="40"/>
      <c r="AQ81" s="40"/>
      <c r="AR81" s="40"/>
    </row>
    <row r="82" spans="1:44" ht="26.4">
      <c r="A82" s="359">
        <v>67</v>
      </c>
      <c r="B82" s="361" t="s">
        <v>100</v>
      </c>
      <c r="C82" s="359"/>
      <c r="D82" s="359">
        <v>243</v>
      </c>
      <c r="E82" s="359">
        <v>228</v>
      </c>
      <c r="F82" s="41">
        <f t="shared" si="13"/>
        <v>0</v>
      </c>
      <c r="G82" s="40">
        <f t="shared" si="147"/>
        <v>0</v>
      </c>
      <c r="H82" s="40"/>
      <c r="I82" s="40"/>
      <c r="J82" s="40"/>
      <c r="K82" s="40">
        <f t="shared" si="148"/>
        <v>0</v>
      </c>
      <c r="L82" s="40"/>
      <c r="M82" s="40"/>
      <c r="N82" s="40"/>
      <c r="O82" s="40">
        <f t="shared" si="149"/>
        <v>0</v>
      </c>
      <c r="P82" s="40"/>
      <c r="Q82" s="40"/>
      <c r="R82" s="40"/>
      <c r="S82" s="41">
        <f t="shared" si="137"/>
        <v>0</v>
      </c>
      <c r="T82" s="40">
        <f t="shared" si="150"/>
        <v>0</v>
      </c>
      <c r="U82" s="40"/>
      <c r="V82" s="40"/>
      <c r="W82" s="40"/>
      <c r="X82" s="40">
        <f t="shared" si="151"/>
        <v>0</v>
      </c>
      <c r="Y82" s="40"/>
      <c r="Z82" s="40"/>
      <c r="AA82" s="40"/>
      <c r="AB82" s="40">
        <f t="shared" si="152"/>
        <v>0</v>
      </c>
      <c r="AC82" s="40"/>
      <c r="AD82" s="40"/>
      <c r="AE82" s="40"/>
      <c r="AF82" s="41">
        <f t="shared" si="142"/>
        <v>0</v>
      </c>
      <c r="AG82" s="40">
        <f t="shared" si="153"/>
        <v>0</v>
      </c>
      <c r="AH82" s="40"/>
      <c r="AI82" s="40"/>
      <c r="AJ82" s="40"/>
      <c r="AK82" s="40">
        <f t="shared" si="154"/>
        <v>0</v>
      </c>
      <c r="AL82" s="40"/>
      <c r="AM82" s="40"/>
      <c r="AN82" s="40"/>
      <c r="AO82" s="40">
        <f t="shared" si="155"/>
        <v>0</v>
      </c>
      <c r="AP82" s="40"/>
      <c r="AQ82" s="40"/>
      <c r="AR82" s="40"/>
    </row>
    <row r="83" spans="1:44">
      <c r="A83" s="359">
        <v>68</v>
      </c>
      <c r="B83" s="361" t="s">
        <v>51</v>
      </c>
      <c r="C83" s="359"/>
      <c r="D83" s="359">
        <v>243</v>
      </c>
      <c r="E83" s="359">
        <v>310</v>
      </c>
      <c r="F83" s="41">
        <f t="shared" si="13"/>
        <v>0</v>
      </c>
      <c r="G83" s="40">
        <f t="shared" si="147"/>
        <v>0</v>
      </c>
      <c r="H83" s="40"/>
      <c r="I83" s="40"/>
      <c r="J83" s="40"/>
      <c r="K83" s="40">
        <f t="shared" si="148"/>
        <v>0</v>
      </c>
      <c r="L83" s="40"/>
      <c r="M83" s="40"/>
      <c r="N83" s="40"/>
      <c r="O83" s="40">
        <f t="shared" si="149"/>
        <v>0</v>
      </c>
      <c r="P83" s="40"/>
      <c r="Q83" s="40"/>
      <c r="R83" s="40"/>
      <c r="S83" s="41">
        <f t="shared" si="137"/>
        <v>0</v>
      </c>
      <c r="T83" s="40">
        <f t="shared" si="150"/>
        <v>0</v>
      </c>
      <c r="U83" s="40"/>
      <c r="V83" s="40"/>
      <c r="W83" s="40"/>
      <c r="X83" s="40">
        <f t="shared" si="151"/>
        <v>0</v>
      </c>
      <c r="Y83" s="40"/>
      <c r="Z83" s="40"/>
      <c r="AA83" s="40"/>
      <c r="AB83" s="40">
        <f t="shared" si="152"/>
        <v>0</v>
      </c>
      <c r="AC83" s="40"/>
      <c r="AD83" s="40"/>
      <c r="AE83" s="40"/>
      <c r="AF83" s="41">
        <f t="shared" si="142"/>
        <v>0</v>
      </c>
      <c r="AG83" s="40">
        <f t="shared" si="153"/>
        <v>0</v>
      </c>
      <c r="AH83" s="40"/>
      <c r="AI83" s="40"/>
      <c r="AJ83" s="40"/>
      <c r="AK83" s="40">
        <f t="shared" si="154"/>
        <v>0</v>
      </c>
      <c r="AL83" s="40"/>
      <c r="AM83" s="40"/>
      <c r="AN83" s="40"/>
      <c r="AO83" s="40">
        <f t="shared" si="155"/>
        <v>0</v>
      </c>
      <c r="AP83" s="40"/>
      <c r="AQ83" s="40"/>
      <c r="AR83" s="40"/>
    </row>
    <row r="84" spans="1:44" ht="26.4">
      <c r="A84" s="359">
        <v>69</v>
      </c>
      <c r="B84" s="361" t="s">
        <v>101</v>
      </c>
      <c r="C84" s="359"/>
      <c r="D84" s="359">
        <v>243</v>
      </c>
      <c r="E84" s="359">
        <v>347</v>
      </c>
      <c r="F84" s="41">
        <f t="shared" si="13"/>
        <v>0</v>
      </c>
      <c r="G84" s="40">
        <f t="shared" si="147"/>
        <v>0</v>
      </c>
      <c r="H84" s="40"/>
      <c r="I84" s="40"/>
      <c r="J84" s="40"/>
      <c r="K84" s="40">
        <f t="shared" si="148"/>
        <v>0</v>
      </c>
      <c r="L84" s="40"/>
      <c r="M84" s="40"/>
      <c r="N84" s="40"/>
      <c r="O84" s="40">
        <f t="shared" si="149"/>
        <v>0</v>
      </c>
      <c r="P84" s="40"/>
      <c r="Q84" s="40"/>
      <c r="R84" s="40"/>
      <c r="S84" s="41">
        <f t="shared" si="137"/>
        <v>0</v>
      </c>
      <c r="T84" s="40">
        <f t="shared" si="150"/>
        <v>0</v>
      </c>
      <c r="U84" s="40"/>
      <c r="V84" s="40"/>
      <c r="W84" s="40"/>
      <c r="X84" s="40">
        <f t="shared" si="151"/>
        <v>0</v>
      </c>
      <c r="Y84" s="40"/>
      <c r="Z84" s="40"/>
      <c r="AA84" s="40"/>
      <c r="AB84" s="40">
        <f t="shared" si="152"/>
        <v>0</v>
      </c>
      <c r="AC84" s="40"/>
      <c r="AD84" s="40"/>
      <c r="AE84" s="40"/>
      <c r="AF84" s="41">
        <f t="shared" si="142"/>
        <v>0</v>
      </c>
      <c r="AG84" s="40">
        <f t="shared" si="153"/>
        <v>0</v>
      </c>
      <c r="AH84" s="40"/>
      <c r="AI84" s="40"/>
      <c r="AJ84" s="40"/>
      <c r="AK84" s="40">
        <f t="shared" si="154"/>
        <v>0</v>
      </c>
      <c r="AL84" s="40"/>
      <c r="AM84" s="40"/>
      <c r="AN84" s="40"/>
      <c r="AO84" s="40">
        <f t="shared" si="155"/>
        <v>0</v>
      </c>
      <c r="AP84" s="40"/>
      <c r="AQ84" s="40"/>
      <c r="AR84" s="40"/>
    </row>
    <row r="85" spans="1:44" ht="26.4">
      <c r="A85" s="359">
        <v>70</v>
      </c>
      <c r="B85" s="361" t="s">
        <v>102</v>
      </c>
      <c r="C85" s="359"/>
      <c r="D85" s="359">
        <v>243</v>
      </c>
      <c r="E85" s="359">
        <v>346</v>
      </c>
      <c r="F85" s="41">
        <f t="shared" si="13"/>
        <v>0</v>
      </c>
      <c r="G85" s="40">
        <f t="shared" si="147"/>
        <v>0</v>
      </c>
      <c r="H85" s="40"/>
      <c r="I85" s="40"/>
      <c r="J85" s="40"/>
      <c r="K85" s="40">
        <f t="shared" si="148"/>
        <v>0</v>
      </c>
      <c r="L85" s="40"/>
      <c r="M85" s="40"/>
      <c r="N85" s="40"/>
      <c r="O85" s="40">
        <f t="shared" si="149"/>
        <v>0</v>
      </c>
      <c r="P85" s="40"/>
      <c r="Q85" s="40"/>
      <c r="R85" s="40"/>
      <c r="S85" s="41">
        <f t="shared" si="137"/>
        <v>0</v>
      </c>
      <c r="T85" s="40">
        <f t="shared" si="150"/>
        <v>0</v>
      </c>
      <c r="U85" s="40"/>
      <c r="V85" s="40"/>
      <c r="W85" s="40"/>
      <c r="X85" s="40">
        <f t="shared" si="151"/>
        <v>0</v>
      </c>
      <c r="Y85" s="40"/>
      <c r="Z85" s="40"/>
      <c r="AA85" s="40"/>
      <c r="AB85" s="40">
        <f t="shared" si="152"/>
        <v>0</v>
      </c>
      <c r="AC85" s="40"/>
      <c r="AD85" s="40"/>
      <c r="AE85" s="40"/>
      <c r="AF85" s="41">
        <f t="shared" si="142"/>
        <v>0</v>
      </c>
      <c r="AG85" s="40">
        <f t="shared" si="153"/>
        <v>0</v>
      </c>
      <c r="AH85" s="40"/>
      <c r="AI85" s="40"/>
      <c r="AJ85" s="40"/>
      <c r="AK85" s="40">
        <f t="shared" si="154"/>
        <v>0</v>
      </c>
      <c r="AL85" s="40"/>
      <c r="AM85" s="40"/>
      <c r="AN85" s="40"/>
      <c r="AO85" s="40">
        <f t="shared" si="155"/>
        <v>0</v>
      </c>
      <c r="AP85" s="40"/>
      <c r="AQ85" s="40"/>
      <c r="AR85" s="40"/>
    </row>
    <row r="86" spans="1:44">
      <c r="A86" s="359">
        <v>71</v>
      </c>
      <c r="B86" s="35" t="s">
        <v>52</v>
      </c>
      <c r="C86" s="359">
        <v>2640</v>
      </c>
      <c r="D86" s="359">
        <v>244</v>
      </c>
      <c r="E86" s="359"/>
      <c r="F86" s="41">
        <f t="shared" si="13"/>
        <v>0</v>
      </c>
      <c r="G86" s="40">
        <f>H86+J86+I86</f>
        <v>0</v>
      </c>
      <c r="H86" s="40">
        <f>SUM(H87:H103)</f>
        <v>0</v>
      </c>
      <c r="I86" s="40">
        <f>SUM(I87:I103)</f>
        <v>0</v>
      </c>
      <c r="J86" s="40">
        <f>SUM(J87:J103)</f>
        <v>0</v>
      </c>
      <c r="K86" s="40">
        <f>L86+N86+M86</f>
        <v>0</v>
      </c>
      <c r="L86" s="40">
        <f t="shared" ref="L86:N86" si="156">SUM(L87:L103)</f>
        <v>0</v>
      </c>
      <c r="M86" s="40">
        <f>SUM(M87:M103)</f>
        <v>0</v>
      </c>
      <c r="N86" s="40">
        <f t="shared" si="156"/>
        <v>0</v>
      </c>
      <c r="O86" s="40">
        <f>P86+R86+Q86</f>
        <v>0</v>
      </c>
      <c r="P86" s="40">
        <f t="shared" ref="P86:R86" si="157">SUM(P87:P103)</f>
        <v>0</v>
      </c>
      <c r="Q86" s="40">
        <f>SUM(Q87:Q103)</f>
        <v>0</v>
      </c>
      <c r="R86" s="40">
        <f t="shared" si="157"/>
        <v>0</v>
      </c>
      <c r="S86" s="41">
        <f t="shared" si="137"/>
        <v>0</v>
      </c>
      <c r="T86" s="40">
        <f>U86+W86+V86</f>
        <v>0</v>
      </c>
      <c r="U86" s="40">
        <f>SUM(U87:U103)</f>
        <v>0</v>
      </c>
      <c r="V86" s="40">
        <f>SUM(V87:V103)</f>
        <v>0</v>
      </c>
      <c r="W86" s="40">
        <f>SUM(W87:W103)</f>
        <v>0</v>
      </c>
      <c r="X86" s="40">
        <f>Y86+AA86+Z86</f>
        <v>0</v>
      </c>
      <c r="Y86" s="40">
        <f t="shared" ref="Y86" si="158">SUM(Y87:Y103)</f>
        <v>0</v>
      </c>
      <c r="Z86" s="40">
        <f>SUM(Z87:Z103)</f>
        <v>0</v>
      </c>
      <c r="AA86" s="40">
        <f t="shared" ref="AA86" si="159">SUM(AA87:AA103)</f>
        <v>0</v>
      </c>
      <c r="AB86" s="40">
        <f>AC86+AE86+AD86</f>
        <v>0</v>
      </c>
      <c r="AC86" s="40">
        <f t="shared" ref="AC86" si="160">SUM(AC87:AC103)</f>
        <v>0</v>
      </c>
      <c r="AD86" s="40">
        <f>SUM(AD87:AD103)</f>
        <v>0</v>
      </c>
      <c r="AE86" s="40">
        <f t="shared" ref="AE86" si="161">SUM(AE87:AE103)</f>
        <v>0</v>
      </c>
      <c r="AF86" s="41">
        <f t="shared" si="142"/>
        <v>0</v>
      </c>
      <c r="AG86" s="40">
        <f>AH86+AJ86+AI86</f>
        <v>0</v>
      </c>
      <c r="AH86" s="40">
        <f>SUM(AH87:AH103)</f>
        <v>0</v>
      </c>
      <c r="AI86" s="40">
        <f>SUM(AI87:AI103)</f>
        <v>0</v>
      </c>
      <c r="AJ86" s="40">
        <f>SUM(AJ87:AJ103)</f>
        <v>0</v>
      </c>
      <c r="AK86" s="40">
        <f>AL86+AN86+AM86</f>
        <v>0</v>
      </c>
      <c r="AL86" s="40">
        <f t="shared" ref="AL86" si="162">SUM(AL87:AL103)</f>
        <v>0</v>
      </c>
      <c r="AM86" s="40">
        <f>SUM(AM87:AM103)</f>
        <v>0</v>
      </c>
      <c r="AN86" s="40">
        <f t="shared" ref="AN86" si="163">SUM(AN87:AN103)</f>
        <v>0</v>
      </c>
      <c r="AO86" s="40">
        <f>AP86+AR86+AQ86</f>
        <v>0</v>
      </c>
      <c r="AP86" s="40">
        <f t="shared" ref="AP86" si="164">SUM(AP87:AP103)</f>
        <v>0</v>
      </c>
      <c r="AQ86" s="40">
        <f>SUM(AQ87:AQ103)</f>
        <v>0</v>
      </c>
      <c r="AR86" s="40">
        <f t="shared" ref="AR86" si="165">SUM(AR87:AR103)</f>
        <v>0</v>
      </c>
    </row>
    <row r="87" spans="1:44">
      <c r="A87" s="359">
        <v>72</v>
      </c>
      <c r="B87" s="361" t="s">
        <v>53</v>
      </c>
      <c r="C87" s="359"/>
      <c r="D87" s="359">
        <v>244</v>
      </c>
      <c r="E87" s="359">
        <v>221</v>
      </c>
      <c r="F87" s="41">
        <f t="shared" ref="F87:F119" si="166">G87+K87+O87</f>
        <v>0</v>
      </c>
      <c r="G87" s="40">
        <f t="shared" ref="G87:G106" si="167">H87+J87+I87</f>
        <v>0</v>
      </c>
      <c r="H87" s="40"/>
      <c r="I87" s="40"/>
      <c r="J87" s="40"/>
      <c r="K87" s="40">
        <f t="shared" ref="K87:K106" si="168">L87+N87+M87</f>
        <v>0</v>
      </c>
      <c r="L87" s="40"/>
      <c r="M87" s="40"/>
      <c r="N87" s="40"/>
      <c r="O87" s="40">
        <f t="shared" ref="O87:O106" si="169">P87+R87+Q87</f>
        <v>0</v>
      </c>
      <c r="P87" s="40"/>
      <c r="Q87" s="40"/>
      <c r="R87" s="40"/>
      <c r="S87" s="41">
        <f t="shared" si="137"/>
        <v>0</v>
      </c>
      <c r="T87" s="40">
        <f t="shared" ref="T87:T108" si="170">U87+W87+V87</f>
        <v>0</v>
      </c>
      <c r="U87" s="40"/>
      <c r="V87" s="40"/>
      <c r="W87" s="40"/>
      <c r="X87" s="40">
        <f t="shared" ref="X87:X108" si="171">Y87+AA87+Z87</f>
        <v>0</v>
      </c>
      <c r="Y87" s="40"/>
      <c r="Z87" s="40"/>
      <c r="AA87" s="40"/>
      <c r="AB87" s="40">
        <f t="shared" ref="AB87:AB108" si="172">AC87+AE87+AD87</f>
        <v>0</v>
      </c>
      <c r="AC87" s="40"/>
      <c r="AD87" s="40"/>
      <c r="AE87" s="40"/>
      <c r="AF87" s="41">
        <f t="shared" si="142"/>
        <v>0</v>
      </c>
      <c r="AG87" s="40">
        <f t="shared" ref="AG87:AG108" si="173">AH87+AJ87+AI87</f>
        <v>0</v>
      </c>
      <c r="AH87" s="40"/>
      <c r="AI87" s="40"/>
      <c r="AJ87" s="40"/>
      <c r="AK87" s="40">
        <f t="shared" ref="AK87:AK108" si="174">AL87+AN87+AM87</f>
        <v>0</v>
      </c>
      <c r="AL87" s="40"/>
      <c r="AM87" s="40"/>
      <c r="AN87" s="40"/>
      <c r="AO87" s="40">
        <f t="shared" ref="AO87:AO108" si="175">AP87+AR87+AQ87</f>
        <v>0</v>
      </c>
      <c r="AP87" s="40"/>
      <c r="AQ87" s="40"/>
      <c r="AR87" s="40"/>
    </row>
    <row r="88" spans="1:44">
      <c r="A88" s="359">
        <v>73</v>
      </c>
      <c r="B88" s="361" t="s">
        <v>27</v>
      </c>
      <c r="C88" s="359"/>
      <c r="D88" s="359">
        <v>244</v>
      </c>
      <c r="E88" s="359">
        <v>222</v>
      </c>
      <c r="F88" s="41">
        <f t="shared" si="166"/>
        <v>0</v>
      </c>
      <c r="G88" s="40">
        <f t="shared" si="167"/>
        <v>0</v>
      </c>
      <c r="H88" s="40"/>
      <c r="I88" s="40"/>
      <c r="J88" s="40"/>
      <c r="K88" s="40">
        <f t="shared" si="168"/>
        <v>0</v>
      </c>
      <c r="L88" s="40"/>
      <c r="M88" s="40"/>
      <c r="N88" s="40"/>
      <c r="O88" s="40">
        <f t="shared" si="169"/>
        <v>0</v>
      </c>
      <c r="P88" s="40"/>
      <c r="Q88" s="40"/>
      <c r="R88" s="40"/>
      <c r="S88" s="41">
        <f t="shared" si="137"/>
        <v>0</v>
      </c>
      <c r="T88" s="40">
        <f t="shared" si="170"/>
        <v>0</v>
      </c>
      <c r="U88" s="40"/>
      <c r="V88" s="40"/>
      <c r="W88" s="40"/>
      <c r="X88" s="40">
        <f t="shared" si="171"/>
        <v>0</v>
      </c>
      <c r="Y88" s="40"/>
      <c r="Z88" s="40"/>
      <c r="AA88" s="40"/>
      <c r="AB88" s="40">
        <f t="shared" si="172"/>
        <v>0</v>
      </c>
      <c r="AC88" s="40"/>
      <c r="AD88" s="40"/>
      <c r="AE88" s="40"/>
      <c r="AF88" s="41">
        <f t="shared" si="142"/>
        <v>0</v>
      </c>
      <c r="AG88" s="40">
        <f t="shared" si="173"/>
        <v>0</v>
      </c>
      <c r="AH88" s="40"/>
      <c r="AI88" s="40"/>
      <c r="AJ88" s="40"/>
      <c r="AK88" s="40">
        <f t="shared" si="174"/>
        <v>0</v>
      </c>
      <c r="AL88" s="40"/>
      <c r="AM88" s="40"/>
      <c r="AN88" s="40"/>
      <c r="AO88" s="40">
        <f t="shared" si="175"/>
        <v>0</v>
      </c>
      <c r="AP88" s="40"/>
      <c r="AQ88" s="40"/>
      <c r="AR88" s="40"/>
    </row>
    <row r="89" spans="1:44">
      <c r="A89" s="359">
        <v>74</v>
      </c>
      <c r="B89" s="361" t="s">
        <v>28</v>
      </c>
      <c r="C89" s="359">
        <v>2641</v>
      </c>
      <c r="D89" s="359">
        <v>244</v>
      </c>
      <c r="E89" s="359">
        <v>223</v>
      </c>
      <c r="F89" s="41">
        <f t="shared" si="166"/>
        <v>0</v>
      </c>
      <c r="G89" s="40">
        <f t="shared" si="167"/>
        <v>0</v>
      </c>
      <c r="H89" s="40"/>
      <c r="I89" s="40"/>
      <c r="J89" s="40"/>
      <c r="K89" s="40">
        <f t="shared" si="168"/>
        <v>0</v>
      </c>
      <c r="L89" s="40"/>
      <c r="M89" s="40"/>
      <c r="N89" s="40"/>
      <c r="O89" s="40">
        <f t="shared" si="169"/>
        <v>0</v>
      </c>
      <c r="P89" s="40"/>
      <c r="Q89" s="40"/>
      <c r="R89" s="40"/>
      <c r="S89" s="41">
        <f t="shared" si="137"/>
        <v>0</v>
      </c>
      <c r="T89" s="40">
        <f t="shared" si="170"/>
        <v>0</v>
      </c>
      <c r="U89" s="40"/>
      <c r="V89" s="40"/>
      <c r="W89" s="40"/>
      <c r="X89" s="40">
        <f t="shared" si="171"/>
        <v>0</v>
      </c>
      <c r="Y89" s="40"/>
      <c r="Z89" s="40"/>
      <c r="AA89" s="40"/>
      <c r="AB89" s="40">
        <f t="shared" si="172"/>
        <v>0</v>
      </c>
      <c r="AC89" s="40"/>
      <c r="AD89" s="40"/>
      <c r="AE89" s="40"/>
      <c r="AF89" s="41">
        <f t="shared" si="142"/>
        <v>0</v>
      </c>
      <c r="AG89" s="40">
        <f t="shared" si="173"/>
        <v>0</v>
      </c>
      <c r="AH89" s="40"/>
      <c r="AI89" s="40"/>
      <c r="AJ89" s="40"/>
      <c r="AK89" s="40">
        <f t="shared" si="174"/>
        <v>0</v>
      </c>
      <c r="AL89" s="40"/>
      <c r="AM89" s="40"/>
      <c r="AN89" s="40"/>
      <c r="AO89" s="40">
        <f t="shared" si="175"/>
        <v>0</v>
      </c>
      <c r="AP89" s="40"/>
      <c r="AQ89" s="40"/>
      <c r="AR89" s="40"/>
    </row>
    <row r="90" spans="1:44">
      <c r="A90" s="359">
        <v>75</v>
      </c>
      <c r="B90" s="361" t="s">
        <v>29</v>
      </c>
      <c r="C90" s="359"/>
      <c r="D90" s="359">
        <v>244</v>
      </c>
      <c r="E90" s="359">
        <v>225</v>
      </c>
      <c r="F90" s="41">
        <f t="shared" si="166"/>
        <v>0</v>
      </c>
      <c r="G90" s="40">
        <f t="shared" si="167"/>
        <v>0</v>
      </c>
      <c r="H90" s="40"/>
      <c r="I90" s="40"/>
      <c r="J90" s="40"/>
      <c r="K90" s="40">
        <f t="shared" si="168"/>
        <v>0</v>
      </c>
      <c r="L90" s="40"/>
      <c r="M90" s="40"/>
      <c r="N90" s="40"/>
      <c r="O90" s="40">
        <f t="shared" si="169"/>
        <v>0</v>
      </c>
      <c r="P90" s="40"/>
      <c r="Q90" s="40"/>
      <c r="R90" s="40"/>
      <c r="S90" s="41">
        <f t="shared" si="137"/>
        <v>0</v>
      </c>
      <c r="T90" s="40">
        <f t="shared" si="170"/>
        <v>0</v>
      </c>
      <c r="U90" s="40"/>
      <c r="V90" s="40"/>
      <c r="W90" s="40"/>
      <c r="X90" s="40">
        <f t="shared" si="171"/>
        <v>0</v>
      </c>
      <c r="Y90" s="40"/>
      <c r="Z90" s="40"/>
      <c r="AA90" s="40"/>
      <c r="AB90" s="40">
        <f t="shared" si="172"/>
        <v>0</v>
      </c>
      <c r="AC90" s="40"/>
      <c r="AD90" s="40"/>
      <c r="AE90" s="40"/>
      <c r="AF90" s="41">
        <f t="shared" si="142"/>
        <v>0</v>
      </c>
      <c r="AG90" s="40">
        <f t="shared" si="173"/>
        <v>0</v>
      </c>
      <c r="AH90" s="40"/>
      <c r="AI90" s="40"/>
      <c r="AJ90" s="40"/>
      <c r="AK90" s="40">
        <f t="shared" si="174"/>
        <v>0</v>
      </c>
      <c r="AL90" s="40"/>
      <c r="AM90" s="40"/>
      <c r="AN90" s="40"/>
      <c r="AO90" s="40">
        <f t="shared" si="175"/>
        <v>0</v>
      </c>
      <c r="AP90" s="40"/>
      <c r="AQ90" s="40"/>
      <c r="AR90" s="40"/>
    </row>
    <row r="91" spans="1:44">
      <c r="A91" s="359">
        <v>76</v>
      </c>
      <c r="B91" s="361" t="s">
        <v>30</v>
      </c>
      <c r="C91" s="359"/>
      <c r="D91" s="359">
        <v>244</v>
      </c>
      <c r="E91" s="359">
        <v>226</v>
      </c>
      <c r="F91" s="41">
        <f t="shared" si="166"/>
        <v>0</v>
      </c>
      <c r="G91" s="40">
        <f t="shared" si="167"/>
        <v>0</v>
      </c>
      <c r="H91" s="40"/>
      <c r="I91" s="40"/>
      <c r="J91" s="40"/>
      <c r="K91" s="40">
        <f t="shared" si="168"/>
        <v>0</v>
      </c>
      <c r="L91" s="40"/>
      <c r="M91" s="40"/>
      <c r="N91" s="40"/>
      <c r="O91" s="40">
        <f t="shared" si="169"/>
        <v>0</v>
      </c>
      <c r="P91" s="40"/>
      <c r="Q91" s="40"/>
      <c r="R91" s="40"/>
      <c r="S91" s="41">
        <f t="shared" si="137"/>
        <v>0</v>
      </c>
      <c r="T91" s="40">
        <f t="shared" si="170"/>
        <v>0</v>
      </c>
      <c r="U91" s="40"/>
      <c r="V91" s="40"/>
      <c r="W91" s="40"/>
      <c r="X91" s="40">
        <f t="shared" si="171"/>
        <v>0</v>
      </c>
      <c r="Y91" s="40"/>
      <c r="Z91" s="40"/>
      <c r="AA91" s="40"/>
      <c r="AB91" s="40">
        <f t="shared" si="172"/>
        <v>0</v>
      </c>
      <c r="AC91" s="40"/>
      <c r="AD91" s="40"/>
      <c r="AE91" s="40"/>
      <c r="AF91" s="41">
        <f t="shared" si="142"/>
        <v>0</v>
      </c>
      <c r="AG91" s="40">
        <f t="shared" si="173"/>
        <v>0</v>
      </c>
      <c r="AH91" s="40"/>
      <c r="AI91" s="40"/>
      <c r="AJ91" s="40"/>
      <c r="AK91" s="40">
        <f t="shared" si="174"/>
        <v>0</v>
      </c>
      <c r="AL91" s="40"/>
      <c r="AM91" s="40"/>
      <c r="AN91" s="40"/>
      <c r="AO91" s="40">
        <f t="shared" si="175"/>
        <v>0</v>
      </c>
      <c r="AP91" s="40"/>
      <c r="AQ91" s="40"/>
      <c r="AR91" s="40"/>
    </row>
    <row r="92" spans="1:44">
      <c r="A92" s="359">
        <v>77</v>
      </c>
      <c r="B92" s="361" t="s">
        <v>103</v>
      </c>
      <c r="C92" s="359"/>
      <c r="D92" s="359">
        <v>244</v>
      </c>
      <c r="E92" s="359">
        <v>227</v>
      </c>
      <c r="F92" s="41">
        <f t="shared" si="166"/>
        <v>0</v>
      </c>
      <c r="G92" s="40">
        <f t="shared" si="167"/>
        <v>0</v>
      </c>
      <c r="H92" s="40"/>
      <c r="I92" s="40"/>
      <c r="J92" s="40"/>
      <c r="K92" s="40">
        <f t="shared" si="168"/>
        <v>0</v>
      </c>
      <c r="L92" s="40"/>
      <c r="M92" s="40"/>
      <c r="N92" s="40"/>
      <c r="O92" s="40">
        <f t="shared" si="169"/>
        <v>0</v>
      </c>
      <c r="P92" s="40"/>
      <c r="Q92" s="40"/>
      <c r="R92" s="40"/>
      <c r="S92" s="41">
        <f t="shared" si="137"/>
        <v>0</v>
      </c>
      <c r="T92" s="40">
        <f t="shared" si="170"/>
        <v>0</v>
      </c>
      <c r="U92" s="40"/>
      <c r="V92" s="40"/>
      <c r="W92" s="40"/>
      <c r="X92" s="40">
        <f t="shared" si="171"/>
        <v>0</v>
      </c>
      <c r="Y92" s="40"/>
      <c r="Z92" s="40"/>
      <c r="AA92" s="40"/>
      <c r="AB92" s="40">
        <f t="shared" si="172"/>
        <v>0</v>
      </c>
      <c r="AC92" s="40"/>
      <c r="AD92" s="40"/>
      <c r="AE92" s="40"/>
      <c r="AF92" s="41">
        <f t="shared" si="142"/>
        <v>0</v>
      </c>
      <c r="AG92" s="40">
        <f t="shared" si="173"/>
        <v>0</v>
      </c>
      <c r="AH92" s="40"/>
      <c r="AI92" s="40"/>
      <c r="AJ92" s="40"/>
      <c r="AK92" s="40">
        <f t="shared" si="174"/>
        <v>0</v>
      </c>
      <c r="AL92" s="40"/>
      <c r="AM92" s="40"/>
      <c r="AN92" s="40"/>
      <c r="AO92" s="40">
        <f t="shared" si="175"/>
        <v>0</v>
      </c>
      <c r="AP92" s="40"/>
      <c r="AQ92" s="40"/>
      <c r="AR92" s="40"/>
    </row>
    <row r="93" spans="1:44" ht="26.4">
      <c r="A93" s="359">
        <v>78</v>
      </c>
      <c r="B93" s="361" t="s">
        <v>470</v>
      </c>
      <c r="C93" s="359"/>
      <c r="D93" s="359">
        <v>244</v>
      </c>
      <c r="E93" s="359">
        <v>228</v>
      </c>
      <c r="F93" s="41">
        <f t="shared" si="166"/>
        <v>0</v>
      </c>
      <c r="G93" s="40">
        <f t="shared" si="167"/>
        <v>0</v>
      </c>
      <c r="H93" s="40"/>
      <c r="I93" s="40"/>
      <c r="J93" s="40"/>
      <c r="K93" s="40">
        <f t="shared" si="168"/>
        <v>0</v>
      </c>
      <c r="L93" s="40"/>
      <c r="M93" s="40"/>
      <c r="N93" s="40"/>
      <c r="O93" s="40">
        <f t="shared" si="169"/>
        <v>0</v>
      </c>
      <c r="P93" s="40"/>
      <c r="Q93" s="40"/>
      <c r="R93" s="40"/>
      <c r="S93" s="41">
        <f t="shared" si="137"/>
        <v>0</v>
      </c>
      <c r="T93" s="40">
        <f t="shared" si="170"/>
        <v>0</v>
      </c>
      <c r="U93" s="40"/>
      <c r="V93" s="40"/>
      <c r="W93" s="40"/>
      <c r="X93" s="40">
        <f t="shared" si="171"/>
        <v>0</v>
      </c>
      <c r="Y93" s="40"/>
      <c r="Z93" s="40"/>
      <c r="AA93" s="40"/>
      <c r="AB93" s="40">
        <f t="shared" si="172"/>
        <v>0</v>
      </c>
      <c r="AC93" s="40"/>
      <c r="AD93" s="40"/>
      <c r="AE93" s="40"/>
      <c r="AF93" s="41">
        <f t="shared" si="142"/>
        <v>0</v>
      </c>
      <c r="AG93" s="40">
        <f t="shared" si="173"/>
        <v>0</v>
      </c>
      <c r="AH93" s="40"/>
      <c r="AI93" s="40"/>
      <c r="AJ93" s="40"/>
      <c r="AK93" s="40">
        <f t="shared" si="174"/>
        <v>0</v>
      </c>
      <c r="AL93" s="40"/>
      <c r="AM93" s="40"/>
      <c r="AN93" s="40"/>
      <c r="AO93" s="40">
        <f t="shared" si="175"/>
        <v>0</v>
      </c>
      <c r="AP93" s="40"/>
      <c r="AQ93" s="40"/>
      <c r="AR93" s="40"/>
    </row>
    <row r="94" spans="1:44">
      <c r="A94" s="359">
        <v>79</v>
      </c>
      <c r="B94" s="361" t="s">
        <v>31</v>
      </c>
      <c r="C94" s="359"/>
      <c r="D94" s="359">
        <v>244</v>
      </c>
      <c r="E94" s="359">
        <v>310</v>
      </c>
      <c r="F94" s="41">
        <f t="shared" si="166"/>
        <v>0</v>
      </c>
      <c r="G94" s="40">
        <f t="shared" si="167"/>
        <v>0</v>
      </c>
      <c r="H94" s="40"/>
      <c r="I94" s="40"/>
      <c r="J94" s="40"/>
      <c r="K94" s="40">
        <f t="shared" si="168"/>
        <v>0</v>
      </c>
      <c r="L94" s="40"/>
      <c r="M94" s="40"/>
      <c r="N94" s="40"/>
      <c r="O94" s="40">
        <f t="shared" si="169"/>
        <v>0</v>
      </c>
      <c r="P94" s="40"/>
      <c r="Q94" s="40"/>
      <c r="R94" s="40"/>
      <c r="S94" s="41">
        <f t="shared" si="137"/>
        <v>0</v>
      </c>
      <c r="T94" s="40">
        <f t="shared" si="170"/>
        <v>0</v>
      </c>
      <c r="U94" s="40"/>
      <c r="V94" s="40"/>
      <c r="W94" s="40"/>
      <c r="X94" s="40">
        <f t="shared" si="171"/>
        <v>0</v>
      </c>
      <c r="Y94" s="40"/>
      <c r="Z94" s="40"/>
      <c r="AA94" s="40"/>
      <c r="AB94" s="40">
        <f t="shared" si="172"/>
        <v>0</v>
      </c>
      <c r="AC94" s="40"/>
      <c r="AD94" s="40"/>
      <c r="AE94" s="40"/>
      <c r="AF94" s="41">
        <f t="shared" si="142"/>
        <v>0</v>
      </c>
      <c r="AG94" s="40">
        <f t="shared" si="173"/>
        <v>0</v>
      </c>
      <c r="AH94" s="40"/>
      <c r="AI94" s="40"/>
      <c r="AJ94" s="40"/>
      <c r="AK94" s="40">
        <f t="shared" si="174"/>
        <v>0</v>
      </c>
      <c r="AL94" s="40"/>
      <c r="AM94" s="40"/>
      <c r="AN94" s="40"/>
      <c r="AO94" s="40">
        <f t="shared" si="175"/>
        <v>0</v>
      </c>
      <c r="AP94" s="40"/>
      <c r="AQ94" s="40"/>
      <c r="AR94" s="40"/>
    </row>
    <row r="95" spans="1:44" ht="26.4">
      <c r="A95" s="359">
        <v>80</v>
      </c>
      <c r="B95" s="361" t="s">
        <v>111</v>
      </c>
      <c r="C95" s="359"/>
      <c r="D95" s="359">
        <v>244</v>
      </c>
      <c r="E95" s="359">
        <v>341</v>
      </c>
      <c r="F95" s="41">
        <f t="shared" si="166"/>
        <v>0</v>
      </c>
      <c r="G95" s="40">
        <f t="shared" si="167"/>
        <v>0</v>
      </c>
      <c r="H95" s="40"/>
      <c r="I95" s="40"/>
      <c r="J95" s="40"/>
      <c r="K95" s="40">
        <f t="shared" si="168"/>
        <v>0</v>
      </c>
      <c r="L95" s="40"/>
      <c r="M95" s="40"/>
      <c r="N95" s="40"/>
      <c r="O95" s="40">
        <f t="shared" si="169"/>
        <v>0</v>
      </c>
      <c r="P95" s="40"/>
      <c r="Q95" s="40"/>
      <c r="R95" s="40"/>
      <c r="S95" s="41">
        <f t="shared" si="137"/>
        <v>0</v>
      </c>
      <c r="T95" s="40">
        <f t="shared" si="170"/>
        <v>0</v>
      </c>
      <c r="U95" s="40"/>
      <c r="V95" s="40"/>
      <c r="W95" s="40"/>
      <c r="X95" s="40">
        <f t="shared" si="171"/>
        <v>0</v>
      </c>
      <c r="Y95" s="40"/>
      <c r="Z95" s="40"/>
      <c r="AA95" s="40"/>
      <c r="AB95" s="40">
        <f t="shared" si="172"/>
        <v>0</v>
      </c>
      <c r="AC95" s="40"/>
      <c r="AD95" s="40"/>
      <c r="AE95" s="40"/>
      <c r="AF95" s="41">
        <f t="shared" si="142"/>
        <v>0</v>
      </c>
      <c r="AG95" s="40">
        <f t="shared" si="173"/>
        <v>0</v>
      </c>
      <c r="AH95" s="40"/>
      <c r="AI95" s="40"/>
      <c r="AJ95" s="40"/>
      <c r="AK95" s="40">
        <f t="shared" si="174"/>
        <v>0</v>
      </c>
      <c r="AL95" s="40"/>
      <c r="AM95" s="40"/>
      <c r="AN95" s="40"/>
      <c r="AO95" s="40">
        <f t="shared" si="175"/>
        <v>0</v>
      </c>
      <c r="AP95" s="40"/>
      <c r="AQ95" s="40"/>
      <c r="AR95" s="40"/>
    </row>
    <row r="96" spans="1:44">
      <c r="A96" s="359">
        <v>81</v>
      </c>
      <c r="B96" s="361" t="s">
        <v>104</v>
      </c>
      <c r="C96" s="359"/>
      <c r="D96" s="359">
        <v>244</v>
      </c>
      <c r="E96" s="359">
        <v>342</v>
      </c>
      <c r="F96" s="41">
        <f t="shared" si="166"/>
        <v>0</v>
      </c>
      <c r="G96" s="40">
        <f t="shared" si="167"/>
        <v>0</v>
      </c>
      <c r="H96" s="40"/>
      <c r="I96" s="40"/>
      <c r="J96" s="40"/>
      <c r="K96" s="40">
        <f t="shared" si="168"/>
        <v>0</v>
      </c>
      <c r="L96" s="40"/>
      <c r="M96" s="40"/>
      <c r="N96" s="40"/>
      <c r="O96" s="40">
        <f t="shared" si="169"/>
        <v>0</v>
      </c>
      <c r="P96" s="40"/>
      <c r="Q96" s="40"/>
      <c r="R96" s="40"/>
      <c r="S96" s="41">
        <f t="shared" si="137"/>
        <v>0</v>
      </c>
      <c r="T96" s="40">
        <f t="shared" si="170"/>
        <v>0</v>
      </c>
      <c r="U96" s="40"/>
      <c r="V96" s="40"/>
      <c r="W96" s="40"/>
      <c r="X96" s="40">
        <f t="shared" si="171"/>
        <v>0</v>
      </c>
      <c r="Y96" s="40"/>
      <c r="Z96" s="40"/>
      <c r="AA96" s="40"/>
      <c r="AB96" s="40">
        <f t="shared" si="172"/>
        <v>0</v>
      </c>
      <c r="AC96" s="40"/>
      <c r="AD96" s="40"/>
      <c r="AE96" s="40"/>
      <c r="AF96" s="41">
        <f t="shared" si="142"/>
        <v>0</v>
      </c>
      <c r="AG96" s="40">
        <f t="shared" si="173"/>
        <v>0</v>
      </c>
      <c r="AH96" s="40"/>
      <c r="AI96" s="40"/>
      <c r="AJ96" s="40"/>
      <c r="AK96" s="40">
        <f t="shared" si="174"/>
        <v>0</v>
      </c>
      <c r="AL96" s="40"/>
      <c r="AM96" s="40"/>
      <c r="AN96" s="40"/>
      <c r="AO96" s="40">
        <f t="shared" si="175"/>
        <v>0</v>
      </c>
      <c r="AP96" s="40"/>
      <c r="AQ96" s="40"/>
      <c r="AR96" s="40"/>
    </row>
    <row r="97" spans="1:44">
      <c r="A97" s="359">
        <v>82</v>
      </c>
      <c r="B97" s="361" t="s">
        <v>105</v>
      </c>
      <c r="C97" s="359"/>
      <c r="D97" s="359">
        <v>244</v>
      </c>
      <c r="E97" s="359">
        <v>343</v>
      </c>
      <c r="F97" s="41">
        <f t="shared" si="166"/>
        <v>0</v>
      </c>
      <c r="G97" s="40">
        <f t="shared" si="167"/>
        <v>0</v>
      </c>
      <c r="H97" s="40"/>
      <c r="I97" s="40"/>
      <c r="J97" s="40"/>
      <c r="K97" s="40">
        <f t="shared" si="168"/>
        <v>0</v>
      </c>
      <c r="L97" s="40"/>
      <c r="M97" s="40"/>
      <c r="N97" s="40"/>
      <c r="O97" s="40">
        <f t="shared" si="169"/>
        <v>0</v>
      </c>
      <c r="P97" s="40"/>
      <c r="Q97" s="40"/>
      <c r="R97" s="40"/>
      <c r="S97" s="41">
        <f t="shared" si="137"/>
        <v>0</v>
      </c>
      <c r="T97" s="40">
        <f t="shared" si="170"/>
        <v>0</v>
      </c>
      <c r="U97" s="40"/>
      <c r="V97" s="40"/>
      <c r="W97" s="40"/>
      <c r="X97" s="40">
        <f t="shared" si="171"/>
        <v>0</v>
      </c>
      <c r="Y97" s="40"/>
      <c r="Z97" s="40"/>
      <c r="AA97" s="40"/>
      <c r="AB97" s="40">
        <f t="shared" si="172"/>
        <v>0</v>
      </c>
      <c r="AC97" s="40"/>
      <c r="AD97" s="40"/>
      <c r="AE97" s="40"/>
      <c r="AF97" s="41">
        <f t="shared" si="142"/>
        <v>0</v>
      </c>
      <c r="AG97" s="40">
        <f t="shared" si="173"/>
        <v>0</v>
      </c>
      <c r="AH97" s="40"/>
      <c r="AI97" s="40"/>
      <c r="AJ97" s="40"/>
      <c r="AK97" s="40">
        <f t="shared" si="174"/>
        <v>0</v>
      </c>
      <c r="AL97" s="40"/>
      <c r="AM97" s="40"/>
      <c r="AN97" s="40"/>
      <c r="AO97" s="40">
        <f t="shared" si="175"/>
        <v>0</v>
      </c>
      <c r="AP97" s="40"/>
      <c r="AQ97" s="40"/>
      <c r="AR97" s="40"/>
    </row>
    <row r="98" spans="1:44" ht="26.4">
      <c r="A98" s="359">
        <v>83</v>
      </c>
      <c r="B98" s="361" t="s">
        <v>108</v>
      </c>
      <c r="C98" s="359"/>
      <c r="D98" s="359">
        <v>244</v>
      </c>
      <c r="E98" s="359">
        <v>344</v>
      </c>
      <c r="F98" s="41">
        <f t="shared" si="166"/>
        <v>0</v>
      </c>
      <c r="G98" s="40">
        <f t="shared" si="167"/>
        <v>0</v>
      </c>
      <c r="H98" s="40"/>
      <c r="I98" s="40"/>
      <c r="J98" s="40"/>
      <c r="K98" s="40">
        <f t="shared" si="168"/>
        <v>0</v>
      </c>
      <c r="L98" s="40"/>
      <c r="M98" s="40"/>
      <c r="N98" s="40"/>
      <c r="O98" s="40">
        <f t="shared" si="169"/>
        <v>0</v>
      </c>
      <c r="P98" s="40"/>
      <c r="Q98" s="40"/>
      <c r="R98" s="40"/>
      <c r="S98" s="41">
        <f t="shared" si="137"/>
        <v>0</v>
      </c>
      <c r="T98" s="40">
        <f t="shared" si="170"/>
        <v>0</v>
      </c>
      <c r="U98" s="40"/>
      <c r="V98" s="40"/>
      <c r="W98" s="40"/>
      <c r="X98" s="40">
        <f t="shared" si="171"/>
        <v>0</v>
      </c>
      <c r="Y98" s="40"/>
      <c r="Z98" s="40"/>
      <c r="AA98" s="40"/>
      <c r="AB98" s="40">
        <f t="shared" si="172"/>
        <v>0</v>
      </c>
      <c r="AC98" s="40"/>
      <c r="AD98" s="40"/>
      <c r="AE98" s="40"/>
      <c r="AF98" s="41">
        <f t="shared" si="142"/>
        <v>0</v>
      </c>
      <c r="AG98" s="40">
        <f t="shared" si="173"/>
        <v>0</v>
      </c>
      <c r="AH98" s="40"/>
      <c r="AI98" s="40"/>
      <c r="AJ98" s="40"/>
      <c r="AK98" s="40">
        <f t="shared" si="174"/>
        <v>0</v>
      </c>
      <c r="AL98" s="40"/>
      <c r="AM98" s="40"/>
      <c r="AN98" s="40"/>
      <c r="AO98" s="40">
        <f t="shared" si="175"/>
        <v>0</v>
      </c>
      <c r="AP98" s="40"/>
      <c r="AQ98" s="40"/>
      <c r="AR98" s="40"/>
    </row>
    <row r="99" spans="1:44">
      <c r="A99" s="359">
        <v>84</v>
      </c>
      <c r="B99" s="361" t="s">
        <v>106</v>
      </c>
      <c r="C99" s="359"/>
      <c r="D99" s="359">
        <v>244</v>
      </c>
      <c r="E99" s="359">
        <v>345</v>
      </c>
      <c r="F99" s="41">
        <f t="shared" si="166"/>
        <v>0</v>
      </c>
      <c r="G99" s="40">
        <f t="shared" si="167"/>
        <v>0</v>
      </c>
      <c r="H99" s="40"/>
      <c r="I99" s="40"/>
      <c r="J99" s="40"/>
      <c r="K99" s="40">
        <f t="shared" si="168"/>
        <v>0</v>
      </c>
      <c r="L99" s="40"/>
      <c r="M99" s="40"/>
      <c r="N99" s="40"/>
      <c r="O99" s="40">
        <f t="shared" si="169"/>
        <v>0</v>
      </c>
      <c r="P99" s="40"/>
      <c r="Q99" s="40"/>
      <c r="R99" s="40"/>
      <c r="S99" s="41">
        <f t="shared" si="137"/>
        <v>0</v>
      </c>
      <c r="T99" s="40">
        <f t="shared" si="170"/>
        <v>0</v>
      </c>
      <c r="U99" s="40"/>
      <c r="V99" s="40"/>
      <c r="W99" s="40"/>
      <c r="X99" s="40">
        <f t="shared" si="171"/>
        <v>0</v>
      </c>
      <c r="Y99" s="40"/>
      <c r="Z99" s="40"/>
      <c r="AA99" s="40"/>
      <c r="AB99" s="40">
        <f t="shared" si="172"/>
        <v>0</v>
      </c>
      <c r="AC99" s="40"/>
      <c r="AD99" s="40"/>
      <c r="AE99" s="40"/>
      <c r="AF99" s="41">
        <f t="shared" si="142"/>
        <v>0</v>
      </c>
      <c r="AG99" s="40">
        <f t="shared" si="173"/>
        <v>0</v>
      </c>
      <c r="AH99" s="40"/>
      <c r="AI99" s="40"/>
      <c r="AJ99" s="40"/>
      <c r="AK99" s="40">
        <f t="shared" si="174"/>
        <v>0</v>
      </c>
      <c r="AL99" s="40"/>
      <c r="AM99" s="40"/>
      <c r="AN99" s="40"/>
      <c r="AO99" s="40">
        <f t="shared" si="175"/>
        <v>0</v>
      </c>
      <c r="AP99" s="40"/>
      <c r="AQ99" s="40"/>
      <c r="AR99" s="40"/>
    </row>
    <row r="100" spans="1:44" ht="26.4">
      <c r="A100" s="359">
        <v>85</v>
      </c>
      <c r="B100" s="361" t="s">
        <v>107</v>
      </c>
      <c r="C100" s="359"/>
      <c r="D100" s="359">
        <v>244</v>
      </c>
      <c r="E100" s="359">
        <v>346</v>
      </c>
      <c r="F100" s="41">
        <f t="shared" si="166"/>
        <v>0</v>
      </c>
      <c r="G100" s="40">
        <f t="shared" si="167"/>
        <v>0</v>
      </c>
      <c r="H100" s="40"/>
      <c r="I100" s="40"/>
      <c r="J100" s="40"/>
      <c r="K100" s="40">
        <f t="shared" si="168"/>
        <v>0</v>
      </c>
      <c r="L100" s="40"/>
      <c r="M100" s="40"/>
      <c r="N100" s="40"/>
      <c r="O100" s="40">
        <f t="shared" si="169"/>
        <v>0</v>
      </c>
      <c r="P100" s="40"/>
      <c r="Q100" s="40"/>
      <c r="R100" s="40"/>
      <c r="S100" s="41">
        <f t="shared" si="137"/>
        <v>0</v>
      </c>
      <c r="T100" s="40">
        <f t="shared" si="170"/>
        <v>0</v>
      </c>
      <c r="U100" s="40"/>
      <c r="V100" s="40"/>
      <c r="W100" s="40"/>
      <c r="X100" s="40">
        <f t="shared" si="171"/>
        <v>0</v>
      </c>
      <c r="Y100" s="40"/>
      <c r="Z100" s="40"/>
      <c r="AA100" s="40"/>
      <c r="AB100" s="40">
        <f t="shared" si="172"/>
        <v>0</v>
      </c>
      <c r="AC100" s="40"/>
      <c r="AD100" s="40"/>
      <c r="AE100" s="40"/>
      <c r="AF100" s="41">
        <f t="shared" si="142"/>
        <v>0</v>
      </c>
      <c r="AG100" s="40">
        <f t="shared" si="173"/>
        <v>0</v>
      </c>
      <c r="AH100" s="40"/>
      <c r="AI100" s="40"/>
      <c r="AJ100" s="40"/>
      <c r="AK100" s="40">
        <f t="shared" si="174"/>
        <v>0</v>
      </c>
      <c r="AL100" s="40"/>
      <c r="AM100" s="40"/>
      <c r="AN100" s="40"/>
      <c r="AO100" s="40">
        <f t="shared" si="175"/>
        <v>0</v>
      </c>
      <c r="AP100" s="40"/>
      <c r="AQ100" s="40"/>
      <c r="AR100" s="40"/>
    </row>
    <row r="101" spans="1:44" ht="26.4">
      <c r="A101" s="359">
        <v>86</v>
      </c>
      <c r="B101" s="361" t="s">
        <v>471</v>
      </c>
      <c r="C101" s="359"/>
      <c r="D101" s="359">
        <v>244</v>
      </c>
      <c r="E101" s="359">
        <v>347</v>
      </c>
      <c r="F101" s="41">
        <f t="shared" si="166"/>
        <v>0</v>
      </c>
      <c r="G101" s="40">
        <f t="shared" si="167"/>
        <v>0</v>
      </c>
      <c r="H101" s="40"/>
      <c r="I101" s="40"/>
      <c r="J101" s="40"/>
      <c r="K101" s="40">
        <f t="shared" si="168"/>
        <v>0</v>
      </c>
      <c r="L101" s="40"/>
      <c r="M101" s="40"/>
      <c r="N101" s="40"/>
      <c r="O101" s="40">
        <f t="shared" si="169"/>
        <v>0</v>
      </c>
      <c r="P101" s="40"/>
      <c r="Q101" s="40"/>
      <c r="R101" s="40"/>
      <c r="S101" s="41">
        <f t="shared" si="137"/>
        <v>0</v>
      </c>
      <c r="T101" s="40">
        <f t="shared" si="170"/>
        <v>0</v>
      </c>
      <c r="U101" s="40"/>
      <c r="V101" s="40"/>
      <c r="W101" s="40"/>
      <c r="X101" s="40">
        <f t="shared" si="171"/>
        <v>0</v>
      </c>
      <c r="Y101" s="40"/>
      <c r="Z101" s="40"/>
      <c r="AA101" s="40"/>
      <c r="AB101" s="40">
        <f t="shared" si="172"/>
        <v>0</v>
      </c>
      <c r="AC101" s="40"/>
      <c r="AD101" s="40"/>
      <c r="AE101" s="40"/>
      <c r="AF101" s="41">
        <f t="shared" si="142"/>
        <v>0</v>
      </c>
      <c r="AG101" s="40">
        <f t="shared" si="173"/>
        <v>0</v>
      </c>
      <c r="AH101" s="40"/>
      <c r="AI101" s="40"/>
      <c r="AJ101" s="40"/>
      <c r="AK101" s="40">
        <f t="shared" si="174"/>
        <v>0</v>
      </c>
      <c r="AL101" s="40"/>
      <c r="AM101" s="40"/>
      <c r="AN101" s="40"/>
      <c r="AO101" s="40">
        <f t="shared" si="175"/>
        <v>0</v>
      </c>
      <c r="AP101" s="40"/>
      <c r="AQ101" s="40"/>
      <c r="AR101" s="40"/>
    </row>
    <row r="102" spans="1:44" ht="26.4">
      <c r="A102" s="359">
        <v>87</v>
      </c>
      <c r="B102" s="361" t="s">
        <v>109</v>
      </c>
      <c r="C102" s="359"/>
      <c r="D102" s="359">
        <v>244</v>
      </c>
      <c r="E102" s="359">
        <v>349</v>
      </c>
      <c r="F102" s="41">
        <f t="shared" si="166"/>
        <v>0</v>
      </c>
      <c r="G102" s="40">
        <f t="shared" si="167"/>
        <v>0</v>
      </c>
      <c r="H102" s="40"/>
      <c r="I102" s="40"/>
      <c r="J102" s="40"/>
      <c r="K102" s="40">
        <f t="shared" si="168"/>
        <v>0</v>
      </c>
      <c r="L102" s="40"/>
      <c r="M102" s="40"/>
      <c r="N102" s="40"/>
      <c r="O102" s="40">
        <f t="shared" si="169"/>
        <v>0</v>
      </c>
      <c r="P102" s="40"/>
      <c r="Q102" s="40"/>
      <c r="R102" s="40"/>
      <c r="S102" s="41">
        <f t="shared" si="137"/>
        <v>0</v>
      </c>
      <c r="T102" s="40">
        <f t="shared" si="170"/>
        <v>0</v>
      </c>
      <c r="U102" s="40"/>
      <c r="V102" s="40"/>
      <c r="W102" s="40"/>
      <c r="X102" s="40">
        <f t="shared" si="171"/>
        <v>0</v>
      </c>
      <c r="Y102" s="40"/>
      <c r="Z102" s="40"/>
      <c r="AA102" s="40"/>
      <c r="AB102" s="40">
        <f t="shared" si="172"/>
        <v>0</v>
      </c>
      <c r="AC102" s="40"/>
      <c r="AD102" s="40"/>
      <c r="AE102" s="40"/>
      <c r="AF102" s="41">
        <f t="shared" si="142"/>
        <v>0</v>
      </c>
      <c r="AG102" s="40">
        <f t="shared" si="173"/>
        <v>0</v>
      </c>
      <c r="AH102" s="40"/>
      <c r="AI102" s="40"/>
      <c r="AJ102" s="40"/>
      <c r="AK102" s="40">
        <f t="shared" si="174"/>
        <v>0</v>
      </c>
      <c r="AL102" s="40"/>
      <c r="AM102" s="40"/>
      <c r="AN102" s="40"/>
      <c r="AO102" s="40">
        <f t="shared" si="175"/>
        <v>0</v>
      </c>
      <c r="AP102" s="40"/>
      <c r="AQ102" s="40"/>
      <c r="AR102" s="40"/>
    </row>
    <row r="103" spans="1:44" ht="52.8">
      <c r="A103" s="359">
        <v>88</v>
      </c>
      <c r="B103" s="373" t="s">
        <v>669</v>
      </c>
      <c r="C103" s="36"/>
      <c r="D103" s="36">
        <v>244</v>
      </c>
      <c r="E103" s="36">
        <v>352</v>
      </c>
      <c r="F103" s="41">
        <f t="shared" si="166"/>
        <v>0</v>
      </c>
      <c r="G103" s="40">
        <f t="shared" si="167"/>
        <v>0</v>
      </c>
      <c r="H103" s="40"/>
      <c r="I103" s="40"/>
      <c r="J103" s="40"/>
      <c r="K103" s="40">
        <f t="shared" si="168"/>
        <v>0</v>
      </c>
      <c r="L103" s="40"/>
      <c r="M103" s="40"/>
      <c r="N103" s="40"/>
      <c r="O103" s="40">
        <f t="shared" si="169"/>
        <v>0</v>
      </c>
      <c r="P103" s="40"/>
      <c r="Q103" s="40"/>
      <c r="R103" s="40"/>
      <c r="S103" s="41">
        <f t="shared" si="137"/>
        <v>0</v>
      </c>
      <c r="T103" s="40">
        <f t="shared" si="170"/>
        <v>0</v>
      </c>
      <c r="U103" s="40"/>
      <c r="V103" s="40"/>
      <c r="W103" s="40"/>
      <c r="X103" s="40">
        <f t="shared" si="171"/>
        <v>0</v>
      </c>
      <c r="Y103" s="40"/>
      <c r="Z103" s="40"/>
      <c r="AA103" s="40"/>
      <c r="AB103" s="40">
        <f t="shared" si="172"/>
        <v>0</v>
      </c>
      <c r="AC103" s="40"/>
      <c r="AD103" s="40"/>
      <c r="AE103" s="40"/>
      <c r="AF103" s="41">
        <f t="shared" si="142"/>
        <v>0</v>
      </c>
      <c r="AG103" s="40">
        <f t="shared" si="173"/>
        <v>0</v>
      </c>
      <c r="AH103" s="40"/>
      <c r="AI103" s="40"/>
      <c r="AJ103" s="40"/>
      <c r="AK103" s="40">
        <f t="shared" si="174"/>
        <v>0</v>
      </c>
      <c r="AL103" s="40"/>
      <c r="AM103" s="40"/>
      <c r="AN103" s="40"/>
      <c r="AO103" s="40">
        <f t="shared" si="175"/>
        <v>0</v>
      </c>
      <c r="AP103" s="40"/>
      <c r="AQ103" s="40"/>
      <c r="AR103" s="40"/>
    </row>
    <row r="104" spans="1:44" ht="26.4">
      <c r="A104" s="359">
        <v>89</v>
      </c>
      <c r="B104" s="360" t="s">
        <v>485</v>
      </c>
      <c r="C104" s="36">
        <v>2610</v>
      </c>
      <c r="D104" s="36">
        <v>241</v>
      </c>
      <c r="E104" s="36"/>
      <c r="F104" s="41">
        <f t="shared" si="166"/>
        <v>0</v>
      </c>
      <c r="G104" s="40">
        <f t="shared" si="167"/>
        <v>0</v>
      </c>
      <c r="H104" s="40"/>
      <c r="I104" s="40"/>
      <c r="J104" s="40"/>
      <c r="K104" s="40">
        <f t="shared" si="168"/>
        <v>0</v>
      </c>
      <c r="L104" s="40"/>
      <c r="M104" s="40"/>
      <c r="N104" s="40"/>
      <c r="O104" s="40">
        <f t="shared" si="169"/>
        <v>0</v>
      </c>
      <c r="P104" s="40"/>
      <c r="Q104" s="40"/>
      <c r="R104" s="40"/>
      <c r="S104" s="41">
        <f t="shared" si="137"/>
        <v>0</v>
      </c>
      <c r="T104" s="40">
        <f t="shared" si="170"/>
        <v>0</v>
      </c>
      <c r="U104" s="40"/>
      <c r="V104" s="40"/>
      <c r="W104" s="40"/>
      <c r="X104" s="40">
        <f t="shared" si="171"/>
        <v>0</v>
      </c>
      <c r="Y104" s="40"/>
      <c r="Z104" s="40"/>
      <c r="AA104" s="40"/>
      <c r="AB104" s="40">
        <f t="shared" si="172"/>
        <v>0</v>
      </c>
      <c r="AC104" s="40"/>
      <c r="AD104" s="40"/>
      <c r="AE104" s="40"/>
      <c r="AF104" s="41">
        <f t="shared" si="142"/>
        <v>0</v>
      </c>
      <c r="AG104" s="40">
        <f t="shared" si="173"/>
        <v>0</v>
      </c>
      <c r="AH104" s="40"/>
      <c r="AI104" s="40"/>
      <c r="AJ104" s="40"/>
      <c r="AK104" s="40">
        <f t="shared" si="174"/>
        <v>0</v>
      </c>
      <c r="AL104" s="40"/>
      <c r="AM104" s="40"/>
      <c r="AN104" s="40"/>
      <c r="AO104" s="40">
        <f t="shared" si="175"/>
        <v>0</v>
      </c>
      <c r="AP104" s="40"/>
      <c r="AQ104" s="40"/>
      <c r="AR104" s="40"/>
    </row>
    <row r="105" spans="1:44" ht="26.4">
      <c r="A105" s="359">
        <v>90</v>
      </c>
      <c r="B105" s="360" t="s">
        <v>484</v>
      </c>
      <c r="C105" s="36">
        <v>2620</v>
      </c>
      <c r="D105" s="36">
        <v>242</v>
      </c>
      <c r="E105" s="36"/>
      <c r="F105" s="41">
        <f t="shared" si="166"/>
        <v>0</v>
      </c>
      <c r="G105" s="40">
        <f t="shared" si="167"/>
        <v>0</v>
      </c>
      <c r="H105" s="40"/>
      <c r="I105" s="40"/>
      <c r="J105" s="40"/>
      <c r="K105" s="40">
        <f t="shared" si="168"/>
        <v>0</v>
      </c>
      <c r="L105" s="40"/>
      <c r="M105" s="40"/>
      <c r="N105" s="40"/>
      <c r="O105" s="40">
        <f t="shared" si="169"/>
        <v>0</v>
      </c>
      <c r="P105" s="40"/>
      <c r="Q105" s="40"/>
      <c r="R105" s="40"/>
      <c r="S105" s="41">
        <f t="shared" si="137"/>
        <v>0</v>
      </c>
      <c r="T105" s="40">
        <f t="shared" si="170"/>
        <v>0</v>
      </c>
      <c r="U105" s="40"/>
      <c r="V105" s="40"/>
      <c r="W105" s="40"/>
      <c r="X105" s="40">
        <f t="shared" si="171"/>
        <v>0</v>
      </c>
      <c r="Y105" s="40"/>
      <c r="Z105" s="40"/>
      <c r="AA105" s="40"/>
      <c r="AB105" s="40">
        <f t="shared" si="172"/>
        <v>0</v>
      </c>
      <c r="AC105" s="40"/>
      <c r="AD105" s="40"/>
      <c r="AE105" s="40"/>
      <c r="AF105" s="41">
        <f t="shared" si="142"/>
        <v>0</v>
      </c>
      <c r="AG105" s="40">
        <f t="shared" si="173"/>
        <v>0</v>
      </c>
      <c r="AH105" s="40"/>
      <c r="AI105" s="40"/>
      <c r="AJ105" s="40"/>
      <c r="AK105" s="40">
        <f t="shared" si="174"/>
        <v>0</v>
      </c>
      <c r="AL105" s="40"/>
      <c r="AM105" s="40"/>
      <c r="AN105" s="40"/>
      <c r="AO105" s="40">
        <f t="shared" si="175"/>
        <v>0</v>
      </c>
      <c r="AP105" s="40"/>
      <c r="AQ105" s="40"/>
      <c r="AR105" s="40"/>
    </row>
    <row r="106" spans="1:44" ht="26.4">
      <c r="A106" s="359">
        <v>91</v>
      </c>
      <c r="B106" s="360" t="s">
        <v>54</v>
      </c>
      <c r="C106" s="359">
        <v>2642</v>
      </c>
      <c r="D106" s="359">
        <v>245</v>
      </c>
      <c r="E106" s="359">
        <v>226</v>
      </c>
      <c r="F106" s="41">
        <f t="shared" si="166"/>
        <v>0</v>
      </c>
      <c r="G106" s="40">
        <f t="shared" si="167"/>
        <v>0</v>
      </c>
      <c r="H106" s="40"/>
      <c r="I106" s="40"/>
      <c r="J106" s="40"/>
      <c r="K106" s="40">
        <f t="shared" si="168"/>
        <v>0</v>
      </c>
      <c r="L106" s="40"/>
      <c r="M106" s="40"/>
      <c r="N106" s="40"/>
      <c r="O106" s="40">
        <f t="shared" si="169"/>
        <v>0</v>
      </c>
      <c r="P106" s="40"/>
      <c r="Q106" s="40"/>
      <c r="R106" s="40"/>
      <c r="S106" s="41">
        <f t="shared" si="137"/>
        <v>0</v>
      </c>
      <c r="T106" s="40">
        <f t="shared" si="170"/>
        <v>0</v>
      </c>
      <c r="U106" s="40"/>
      <c r="V106" s="40"/>
      <c r="W106" s="40"/>
      <c r="X106" s="40">
        <f t="shared" si="171"/>
        <v>0</v>
      </c>
      <c r="Y106" s="40"/>
      <c r="Z106" s="40"/>
      <c r="AA106" s="40"/>
      <c r="AB106" s="40">
        <f t="shared" si="172"/>
        <v>0</v>
      </c>
      <c r="AC106" s="40"/>
      <c r="AD106" s="40"/>
      <c r="AE106" s="40"/>
      <c r="AF106" s="41">
        <f t="shared" si="142"/>
        <v>0</v>
      </c>
      <c r="AG106" s="40">
        <f t="shared" si="173"/>
        <v>0</v>
      </c>
      <c r="AH106" s="40"/>
      <c r="AI106" s="40"/>
      <c r="AJ106" s="40"/>
      <c r="AK106" s="40">
        <f t="shared" si="174"/>
        <v>0</v>
      </c>
      <c r="AL106" s="40"/>
      <c r="AM106" s="40"/>
      <c r="AN106" s="40"/>
      <c r="AO106" s="40">
        <f t="shared" si="175"/>
        <v>0</v>
      </c>
      <c r="AP106" s="40"/>
      <c r="AQ106" s="40"/>
      <c r="AR106" s="40"/>
    </row>
    <row r="107" spans="1:44" ht="52.8">
      <c r="A107" s="371">
        <v>92</v>
      </c>
      <c r="B107" s="372" t="s">
        <v>671</v>
      </c>
      <c r="C107" s="371"/>
      <c r="D107" s="371">
        <v>246</v>
      </c>
      <c r="E107" s="371">
        <v>226</v>
      </c>
      <c r="F107" s="41">
        <f t="shared" ref="F107:F108" si="176">G107+K107+O107</f>
        <v>0</v>
      </c>
      <c r="G107" s="40">
        <f t="shared" ref="G107:G108" si="177">H107+J107+I107</f>
        <v>0</v>
      </c>
      <c r="H107" s="40"/>
      <c r="I107" s="40"/>
      <c r="J107" s="40"/>
      <c r="K107" s="40">
        <f t="shared" ref="K107:K108" si="178">L107+N107+M107</f>
        <v>0</v>
      </c>
      <c r="L107" s="40"/>
      <c r="M107" s="40"/>
      <c r="N107" s="40"/>
      <c r="O107" s="40">
        <f t="shared" ref="O107:O108" si="179">P107+R107+Q107</f>
        <v>0</v>
      </c>
      <c r="P107" s="40"/>
      <c r="Q107" s="40"/>
      <c r="R107" s="40"/>
      <c r="S107" s="41">
        <f t="shared" si="137"/>
        <v>0</v>
      </c>
      <c r="T107" s="40">
        <f t="shared" si="170"/>
        <v>0</v>
      </c>
      <c r="U107" s="40"/>
      <c r="V107" s="40"/>
      <c r="W107" s="40"/>
      <c r="X107" s="40">
        <f t="shared" si="171"/>
        <v>0</v>
      </c>
      <c r="Y107" s="40"/>
      <c r="Z107" s="40"/>
      <c r="AA107" s="40"/>
      <c r="AB107" s="40">
        <f t="shared" si="172"/>
        <v>0</v>
      </c>
      <c r="AC107" s="40"/>
      <c r="AD107" s="40"/>
      <c r="AE107" s="40"/>
      <c r="AF107" s="41">
        <f t="shared" si="142"/>
        <v>0</v>
      </c>
      <c r="AG107" s="40">
        <f t="shared" si="173"/>
        <v>0</v>
      </c>
      <c r="AH107" s="40"/>
      <c r="AI107" s="40"/>
      <c r="AJ107" s="40"/>
      <c r="AK107" s="40">
        <f t="shared" si="174"/>
        <v>0</v>
      </c>
      <c r="AL107" s="40"/>
      <c r="AM107" s="40"/>
      <c r="AN107" s="40"/>
      <c r="AO107" s="40">
        <f t="shared" si="175"/>
        <v>0</v>
      </c>
      <c r="AP107" s="40"/>
      <c r="AQ107" s="40"/>
      <c r="AR107" s="40"/>
    </row>
    <row r="108" spans="1:44">
      <c r="A108" s="371">
        <v>93</v>
      </c>
      <c r="B108" s="372" t="s">
        <v>670</v>
      </c>
      <c r="C108" s="371"/>
      <c r="D108" s="371">
        <v>247</v>
      </c>
      <c r="E108" s="371">
        <v>223</v>
      </c>
      <c r="F108" s="41">
        <f t="shared" si="176"/>
        <v>0</v>
      </c>
      <c r="G108" s="40">
        <f t="shared" si="177"/>
        <v>0</v>
      </c>
      <c r="H108" s="40"/>
      <c r="I108" s="40"/>
      <c r="J108" s="40"/>
      <c r="K108" s="40">
        <f t="shared" si="178"/>
        <v>0</v>
      </c>
      <c r="L108" s="40"/>
      <c r="M108" s="40"/>
      <c r="N108" s="40"/>
      <c r="O108" s="40">
        <f t="shared" si="179"/>
        <v>0</v>
      </c>
      <c r="P108" s="40"/>
      <c r="Q108" s="40"/>
      <c r="R108" s="40"/>
      <c r="S108" s="41">
        <f t="shared" si="137"/>
        <v>0</v>
      </c>
      <c r="T108" s="40">
        <f t="shared" si="170"/>
        <v>0</v>
      </c>
      <c r="U108" s="40"/>
      <c r="V108" s="40"/>
      <c r="W108" s="40"/>
      <c r="X108" s="40">
        <f t="shared" si="171"/>
        <v>0</v>
      </c>
      <c r="Y108" s="40"/>
      <c r="Z108" s="40"/>
      <c r="AA108" s="40"/>
      <c r="AB108" s="40">
        <f t="shared" si="172"/>
        <v>0</v>
      </c>
      <c r="AC108" s="40"/>
      <c r="AD108" s="40"/>
      <c r="AE108" s="40"/>
      <c r="AF108" s="41">
        <f t="shared" si="142"/>
        <v>0</v>
      </c>
      <c r="AG108" s="40">
        <f t="shared" si="173"/>
        <v>0</v>
      </c>
      <c r="AH108" s="40"/>
      <c r="AI108" s="40"/>
      <c r="AJ108" s="40"/>
      <c r="AK108" s="40">
        <f t="shared" si="174"/>
        <v>0</v>
      </c>
      <c r="AL108" s="40"/>
      <c r="AM108" s="40"/>
      <c r="AN108" s="40"/>
      <c r="AO108" s="40">
        <f t="shared" si="175"/>
        <v>0</v>
      </c>
      <c r="AP108" s="40"/>
      <c r="AQ108" s="40"/>
      <c r="AR108" s="40"/>
    </row>
    <row r="109" spans="1:44" ht="25.5" customHeight="1">
      <c r="A109" s="359">
        <v>94</v>
      </c>
      <c r="B109" s="419" t="s">
        <v>486</v>
      </c>
      <c r="C109" s="359">
        <v>2650</v>
      </c>
      <c r="D109" s="359">
        <v>400</v>
      </c>
      <c r="E109" s="359"/>
      <c r="F109" s="41">
        <f t="shared" si="166"/>
        <v>0</v>
      </c>
      <c r="G109" s="40">
        <f>H109+J109+I109</f>
        <v>0</v>
      </c>
      <c r="H109" s="40">
        <f>+H110+H111</f>
        <v>0</v>
      </c>
      <c r="I109" s="40">
        <f>+I110+I111</f>
        <v>0</v>
      </c>
      <c r="J109" s="40">
        <f>+J110+J111</f>
        <v>0</v>
      </c>
      <c r="K109" s="40">
        <f>L109+N109+M109</f>
        <v>0</v>
      </c>
      <c r="L109" s="40">
        <f t="shared" ref="L109:N109" si="180">+L110+L111</f>
        <v>0</v>
      </c>
      <c r="M109" s="40">
        <f>+M110+M111</f>
        <v>0</v>
      </c>
      <c r="N109" s="40">
        <f t="shared" si="180"/>
        <v>0</v>
      </c>
      <c r="O109" s="40">
        <f>P109+R109+Q109</f>
        <v>0</v>
      </c>
      <c r="P109" s="40">
        <f t="shared" ref="P109:R109" si="181">+P110+P111</f>
        <v>0</v>
      </c>
      <c r="Q109" s="40">
        <f>+Q110+Q111</f>
        <v>0</v>
      </c>
      <c r="R109" s="40">
        <f t="shared" si="181"/>
        <v>0</v>
      </c>
      <c r="S109" s="41">
        <f t="shared" si="137"/>
        <v>0</v>
      </c>
      <c r="T109" s="40">
        <f>U109+W109+V109</f>
        <v>0</v>
      </c>
      <c r="U109" s="40">
        <f>+U110+U111</f>
        <v>0</v>
      </c>
      <c r="V109" s="40">
        <f>+V110+V111</f>
        <v>0</v>
      </c>
      <c r="W109" s="40">
        <f>+W110+W111</f>
        <v>0</v>
      </c>
      <c r="X109" s="40">
        <f>Y109+AA109+Z109</f>
        <v>0</v>
      </c>
      <c r="Y109" s="40">
        <f t="shared" ref="Y109" si="182">+Y110+Y111</f>
        <v>0</v>
      </c>
      <c r="Z109" s="40">
        <f>+Z110+Z111</f>
        <v>0</v>
      </c>
      <c r="AA109" s="40">
        <f t="shared" ref="AA109" si="183">+AA110+AA111</f>
        <v>0</v>
      </c>
      <c r="AB109" s="40">
        <f>AC109+AE109+AD109</f>
        <v>0</v>
      </c>
      <c r="AC109" s="40">
        <f t="shared" ref="AC109" si="184">+AC110+AC111</f>
        <v>0</v>
      </c>
      <c r="AD109" s="40">
        <f>+AD110+AD111</f>
        <v>0</v>
      </c>
      <c r="AE109" s="40">
        <f t="shared" ref="AE109" si="185">+AE110+AE111</f>
        <v>0</v>
      </c>
      <c r="AF109" s="41">
        <f t="shared" si="142"/>
        <v>0</v>
      </c>
      <c r="AG109" s="40">
        <f>AH109+AJ109+AI109</f>
        <v>0</v>
      </c>
      <c r="AH109" s="40">
        <f>+AH110+AH111</f>
        <v>0</v>
      </c>
      <c r="AI109" s="40">
        <f>+AI110+AI111</f>
        <v>0</v>
      </c>
      <c r="AJ109" s="40">
        <f>+AJ110+AJ111</f>
        <v>0</v>
      </c>
      <c r="AK109" s="40">
        <f>AL109+AN109+AM109</f>
        <v>0</v>
      </c>
      <c r="AL109" s="40">
        <f t="shared" ref="AL109" si="186">+AL110+AL111</f>
        <v>0</v>
      </c>
      <c r="AM109" s="40">
        <f>+AM110+AM111</f>
        <v>0</v>
      </c>
      <c r="AN109" s="40">
        <f t="shared" ref="AN109" si="187">+AN110+AN111</f>
        <v>0</v>
      </c>
      <c r="AO109" s="40">
        <f>AP109+AR109+AQ109</f>
        <v>0</v>
      </c>
      <c r="AP109" s="40">
        <f t="shared" ref="AP109" si="188">+AP110+AP111</f>
        <v>0</v>
      </c>
      <c r="AQ109" s="40">
        <f>+AQ110+AQ111</f>
        <v>0</v>
      </c>
      <c r="AR109" s="40">
        <f t="shared" ref="AR109" si="189">+AR110+AR111</f>
        <v>0</v>
      </c>
    </row>
    <row r="110" spans="1:44">
      <c r="A110" s="359">
        <v>95</v>
      </c>
      <c r="B110" s="419"/>
      <c r="C110" s="359">
        <v>2651</v>
      </c>
      <c r="D110" s="359">
        <v>406</v>
      </c>
      <c r="E110" s="359"/>
      <c r="F110" s="41">
        <f t="shared" si="166"/>
        <v>0</v>
      </c>
      <c r="G110" s="40">
        <f t="shared" ref="G110:G111" si="190">H110+J110+I110</f>
        <v>0</v>
      </c>
      <c r="H110" s="40"/>
      <c r="I110" s="40"/>
      <c r="J110" s="40"/>
      <c r="K110" s="40">
        <f t="shared" ref="K110:K111" si="191">L110+N110+M110</f>
        <v>0</v>
      </c>
      <c r="L110" s="40"/>
      <c r="M110" s="40"/>
      <c r="N110" s="40"/>
      <c r="O110" s="40">
        <f t="shared" ref="O110:O111" si="192">P110+R110+Q110</f>
        <v>0</v>
      </c>
      <c r="P110" s="40"/>
      <c r="Q110" s="40"/>
      <c r="R110" s="40"/>
      <c r="S110" s="41">
        <f t="shared" si="137"/>
        <v>0</v>
      </c>
      <c r="T110" s="40">
        <f t="shared" ref="T110:T111" si="193">U110+W110+V110</f>
        <v>0</v>
      </c>
      <c r="U110" s="40"/>
      <c r="V110" s="40"/>
      <c r="W110" s="40"/>
      <c r="X110" s="40">
        <f t="shared" ref="X110:X111" si="194">Y110+AA110+Z110</f>
        <v>0</v>
      </c>
      <c r="Y110" s="40"/>
      <c r="Z110" s="40"/>
      <c r="AA110" s="40"/>
      <c r="AB110" s="40">
        <f t="shared" ref="AB110:AB111" si="195">AC110+AE110+AD110</f>
        <v>0</v>
      </c>
      <c r="AC110" s="40"/>
      <c r="AD110" s="40"/>
      <c r="AE110" s="40"/>
      <c r="AF110" s="41">
        <f t="shared" si="142"/>
        <v>0</v>
      </c>
      <c r="AG110" s="40">
        <f t="shared" ref="AG110:AG111" si="196">AH110+AJ110+AI110</f>
        <v>0</v>
      </c>
      <c r="AH110" s="40"/>
      <c r="AI110" s="40"/>
      <c r="AJ110" s="40"/>
      <c r="AK110" s="40">
        <f t="shared" ref="AK110:AK111" si="197">AL110+AN110+AM110</f>
        <v>0</v>
      </c>
      <c r="AL110" s="40"/>
      <c r="AM110" s="40"/>
      <c r="AN110" s="40"/>
      <c r="AO110" s="40">
        <f t="shared" ref="AO110:AO111" si="198">AP110+AR110+AQ110</f>
        <v>0</v>
      </c>
      <c r="AP110" s="40"/>
      <c r="AQ110" s="40"/>
      <c r="AR110" s="40"/>
    </row>
    <row r="111" spans="1:44">
      <c r="A111" s="359">
        <v>96</v>
      </c>
      <c r="B111" s="419"/>
      <c r="C111" s="359">
        <v>2652</v>
      </c>
      <c r="D111" s="359">
        <v>407</v>
      </c>
      <c r="E111" s="359"/>
      <c r="F111" s="41">
        <f t="shared" si="166"/>
        <v>0</v>
      </c>
      <c r="G111" s="40">
        <f t="shared" si="190"/>
        <v>0</v>
      </c>
      <c r="H111" s="40"/>
      <c r="I111" s="40"/>
      <c r="J111" s="40"/>
      <c r="K111" s="40">
        <f t="shared" si="191"/>
        <v>0</v>
      </c>
      <c r="L111" s="40"/>
      <c r="M111" s="40"/>
      <c r="N111" s="40"/>
      <c r="O111" s="40">
        <f t="shared" si="192"/>
        <v>0</v>
      </c>
      <c r="P111" s="40"/>
      <c r="Q111" s="40"/>
      <c r="R111" s="40"/>
      <c r="S111" s="41">
        <f t="shared" si="137"/>
        <v>0</v>
      </c>
      <c r="T111" s="40">
        <f t="shared" si="193"/>
        <v>0</v>
      </c>
      <c r="U111" s="40"/>
      <c r="V111" s="40"/>
      <c r="W111" s="40"/>
      <c r="X111" s="40">
        <f t="shared" si="194"/>
        <v>0</v>
      </c>
      <c r="Y111" s="40"/>
      <c r="Z111" s="40"/>
      <c r="AA111" s="40"/>
      <c r="AB111" s="40">
        <f t="shared" si="195"/>
        <v>0</v>
      </c>
      <c r="AC111" s="40"/>
      <c r="AD111" s="40"/>
      <c r="AE111" s="40"/>
      <c r="AF111" s="41">
        <f t="shared" si="142"/>
        <v>0</v>
      </c>
      <c r="AG111" s="40">
        <f t="shared" si="196"/>
        <v>0</v>
      </c>
      <c r="AH111" s="40"/>
      <c r="AI111" s="40"/>
      <c r="AJ111" s="40"/>
      <c r="AK111" s="40">
        <f t="shared" si="197"/>
        <v>0</v>
      </c>
      <c r="AL111" s="40"/>
      <c r="AM111" s="40"/>
      <c r="AN111" s="40"/>
      <c r="AO111" s="40">
        <f t="shared" si="198"/>
        <v>0</v>
      </c>
      <c r="AP111" s="40"/>
      <c r="AQ111" s="40"/>
      <c r="AR111" s="40"/>
    </row>
    <row r="112" spans="1:44">
      <c r="A112" s="28">
        <v>97</v>
      </c>
      <c r="B112" s="29" t="s">
        <v>480</v>
      </c>
      <c r="C112" s="28">
        <v>3000</v>
      </c>
      <c r="D112" s="28">
        <v>100</v>
      </c>
      <c r="E112" s="28"/>
      <c r="F112" s="46">
        <f t="shared" si="166"/>
        <v>0</v>
      </c>
      <c r="G112" s="47">
        <f>H112+J112+I112</f>
        <v>0</v>
      </c>
      <c r="H112" s="47">
        <f>+H114+H115</f>
        <v>0</v>
      </c>
      <c r="I112" s="47">
        <f>+I114+I115</f>
        <v>0</v>
      </c>
      <c r="J112" s="47">
        <f>+J114+J115</f>
        <v>0</v>
      </c>
      <c r="K112" s="47">
        <f>L112+N112+M112</f>
        <v>0</v>
      </c>
      <c r="L112" s="47">
        <f t="shared" ref="L112:N112" si="199">+L114+L115</f>
        <v>0</v>
      </c>
      <c r="M112" s="47">
        <f>+M114+M115</f>
        <v>0</v>
      </c>
      <c r="N112" s="47">
        <f t="shared" si="199"/>
        <v>0</v>
      </c>
      <c r="O112" s="47">
        <f>P112+R112+Q112</f>
        <v>0</v>
      </c>
      <c r="P112" s="47">
        <f t="shared" ref="P112:R112" si="200">+P114+P115</f>
        <v>0</v>
      </c>
      <c r="Q112" s="47">
        <f>+Q114+Q115</f>
        <v>0</v>
      </c>
      <c r="R112" s="47">
        <f t="shared" si="200"/>
        <v>0</v>
      </c>
      <c r="S112" s="46">
        <f t="shared" si="137"/>
        <v>0</v>
      </c>
      <c r="T112" s="47">
        <f>U112+W112+V112</f>
        <v>0</v>
      </c>
      <c r="U112" s="47">
        <f>+U114+U115</f>
        <v>0</v>
      </c>
      <c r="V112" s="47">
        <f>+V114+V115</f>
        <v>0</v>
      </c>
      <c r="W112" s="47">
        <f>+W114+W115</f>
        <v>0</v>
      </c>
      <c r="X112" s="47">
        <f>Y112+AA112+Z112</f>
        <v>0</v>
      </c>
      <c r="Y112" s="47">
        <f t="shared" ref="Y112" si="201">+Y114+Y115</f>
        <v>0</v>
      </c>
      <c r="Z112" s="47">
        <f>+Z114+Z115</f>
        <v>0</v>
      </c>
      <c r="AA112" s="47">
        <f t="shared" ref="AA112" si="202">+AA114+AA115</f>
        <v>0</v>
      </c>
      <c r="AB112" s="47">
        <f>AC112+AE112+AD112</f>
        <v>0</v>
      </c>
      <c r="AC112" s="47">
        <f t="shared" ref="AC112" si="203">+AC114+AC115</f>
        <v>0</v>
      </c>
      <c r="AD112" s="47">
        <f>+AD114+AD115</f>
        <v>0</v>
      </c>
      <c r="AE112" s="47">
        <f t="shared" ref="AE112" si="204">+AE114+AE115</f>
        <v>0</v>
      </c>
      <c r="AF112" s="46">
        <f t="shared" si="142"/>
        <v>0</v>
      </c>
      <c r="AG112" s="47">
        <f>AH112+AJ112+AI112</f>
        <v>0</v>
      </c>
      <c r="AH112" s="47">
        <f>+AH114+AH115</f>
        <v>0</v>
      </c>
      <c r="AI112" s="47">
        <f>+AI114+AI115</f>
        <v>0</v>
      </c>
      <c r="AJ112" s="47">
        <f>+AJ114+AJ115</f>
        <v>0</v>
      </c>
      <c r="AK112" s="47">
        <f>AL112+AN112+AM112</f>
        <v>0</v>
      </c>
      <c r="AL112" s="47">
        <f t="shared" ref="AL112" si="205">+AL114+AL115</f>
        <v>0</v>
      </c>
      <c r="AM112" s="47">
        <f>+AM114+AM115</f>
        <v>0</v>
      </c>
      <c r="AN112" s="47">
        <f t="shared" ref="AN112" si="206">+AN114+AN115</f>
        <v>0</v>
      </c>
      <c r="AO112" s="47">
        <f>AP112+AR112+AQ112</f>
        <v>0</v>
      </c>
      <c r="AP112" s="47">
        <f t="shared" ref="AP112" si="207">+AP114+AP115</f>
        <v>0</v>
      </c>
      <c r="AQ112" s="47">
        <f>+AQ114+AQ115</f>
        <v>0</v>
      </c>
      <c r="AR112" s="47">
        <f t="shared" ref="AR112" si="208">+AR114+AR115</f>
        <v>0</v>
      </c>
    </row>
    <row r="113" spans="1:44">
      <c r="A113" s="359"/>
      <c r="B113" s="361" t="s">
        <v>23</v>
      </c>
      <c r="C113" s="359"/>
      <c r="D113" s="359"/>
      <c r="E113" s="359"/>
      <c r="F113" s="41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1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1"/>
      <c r="AG113" s="40"/>
      <c r="AH113" s="40"/>
      <c r="AI113" s="40"/>
      <c r="AJ113" s="40"/>
      <c r="AK113" s="40"/>
      <c r="AL113" s="40"/>
      <c r="AM113" s="40"/>
      <c r="AN113" s="40"/>
      <c r="AO113" s="40"/>
      <c r="AP113" s="40"/>
      <c r="AQ113" s="40"/>
      <c r="AR113" s="40"/>
    </row>
    <row r="114" spans="1:44">
      <c r="A114" s="359">
        <v>98</v>
      </c>
      <c r="B114" s="361"/>
      <c r="C114" s="359">
        <v>310</v>
      </c>
      <c r="D114" s="359"/>
      <c r="E114" s="359"/>
      <c r="F114" s="41">
        <f t="shared" si="166"/>
        <v>0</v>
      </c>
      <c r="G114" s="40">
        <f t="shared" ref="G114:G115" si="209">H114+J114+I114</f>
        <v>0</v>
      </c>
      <c r="H114" s="40"/>
      <c r="I114" s="40"/>
      <c r="J114" s="40"/>
      <c r="K114" s="40">
        <f t="shared" ref="K114:K115" si="210">L114+N114+M114</f>
        <v>0</v>
      </c>
      <c r="L114" s="40"/>
      <c r="M114" s="40"/>
      <c r="N114" s="40"/>
      <c r="O114" s="40">
        <f t="shared" ref="O114:O115" si="211">P114+R114+Q114</f>
        <v>0</v>
      </c>
      <c r="P114" s="40"/>
      <c r="Q114" s="40"/>
      <c r="R114" s="40"/>
      <c r="S114" s="41">
        <f t="shared" ref="S114:S116" si="212">T114+X114+AB114</f>
        <v>0</v>
      </c>
      <c r="T114" s="40">
        <f t="shared" ref="T114:T115" si="213">U114+W114+V114</f>
        <v>0</v>
      </c>
      <c r="U114" s="40"/>
      <c r="V114" s="40"/>
      <c r="W114" s="40"/>
      <c r="X114" s="40">
        <f t="shared" ref="X114:X115" si="214">Y114+AA114+Z114</f>
        <v>0</v>
      </c>
      <c r="Y114" s="40"/>
      <c r="Z114" s="40"/>
      <c r="AA114" s="40"/>
      <c r="AB114" s="40">
        <f t="shared" ref="AB114:AB115" si="215">AC114+AE114+AD114</f>
        <v>0</v>
      </c>
      <c r="AC114" s="40"/>
      <c r="AD114" s="40"/>
      <c r="AE114" s="40"/>
      <c r="AF114" s="41">
        <f t="shared" ref="AF114:AF116" si="216">AG114+AK114+AO114</f>
        <v>0</v>
      </c>
      <c r="AG114" s="40">
        <f t="shared" ref="AG114:AG115" si="217">AH114+AJ114+AI114</f>
        <v>0</v>
      </c>
      <c r="AH114" s="40"/>
      <c r="AI114" s="40"/>
      <c r="AJ114" s="40"/>
      <c r="AK114" s="40">
        <f t="shared" ref="AK114:AK115" si="218">AL114+AN114+AM114</f>
        <v>0</v>
      </c>
      <c r="AL114" s="40"/>
      <c r="AM114" s="40"/>
      <c r="AN114" s="40"/>
      <c r="AO114" s="40">
        <f t="shared" ref="AO114:AO115" si="219">AP114+AR114+AQ114</f>
        <v>0</v>
      </c>
      <c r="AP114" s="40"/>
      <c r="AQ114" s="40"/>
      <c r="AR114" s="40"/>
    </row>
    <row r="115" spans="1:44">
      <c r="A115" s="359">
        <v>99</v>
      </c>
      <c r="B115" s="361"/>
      <c r="C115" s="359">
        <v>320</v>
      </c>
      <c r="D115" s="359"/>
      <c r="E115" s="359"/>
      <c r="F115" s="41">
        <f t="shared" si="166"/>
        <v>0</v>
      </c>
      <c r="G115" s="40">
        <f t="shared" si="209"/>
        <v>0</v>
      </c>
      <c r="H115" s="40"/>
      <c r="I115" s="40"/>
      <c r="J115" s="40"/>
      <c r="K115" s="40">
        <f t="shared" si="210"/>
        <v>0</v>
      </c>
      <c r="L115" s="40"/>
      <c r="M115" s="40"/>
      <c r="N115" s="40"/>
      <c r="O115" s="40">
        <f t="shared" si="211"/>
        <v>0</v>
      </c>
      <c r="P115" s="40"/>
      <c r="Q115" s="40"/>
      <c r="R115" s="40"/>
      <c r="S115" s="41">
        <f t="shared" si="212"/>
        <v>0</v>
      </c>
      <c r="T115" s="40">
        <f t="shared" si="213"/>
        <v>0</v>
      </c>
      <c r="U115" s="40"/>
      <c r="V115" s="40"/>
      <c r="W115" s="40"/>
      <c r="X115" s="40">
        <f t="shared" si="214"/>
        <v>0</v>
      </c>
      <c r="Y115" s="40"/>
      <c r="Z115" s="40"/>
      <c r="AA115" s="40"/>
      <c r="AB115" s="40">
        <f t="shared" si="215"/>
        <v>0</v>
      </c>
      <c r="AC115" s="40"/>
      <c r="AD115" s="40"/>
      <c r="AE115" s="40"/>
      <c r="AF115" s="41">
        <f t="shared" si="216"/>
        <v>0</v>
      </c>
      <c r="AG115" s="40">
        <f t="shared" si="217"/>
        <v>0</v>
      </c>
      <c r="AH115" s="40"/>
      <c r="AI115" s="40"/>
      <c r="AJ115" s="40"/>
      <c r="AK115" s="40">
        <f t="shared" si="218"/>
        <v>0</v>
      </c>
      <c r="AL115" s="40"/>
      <c r="AM115" s="40"/>
      <c r="AN115" s="40"/>
      <c r="AO115" s="40">
        <f t="shared" si="219"/>
        <v>0</v>
      </c>
      <c r="AP115" s="40"/>
      <c r="AQ115" s="40"/>
      <c r="AR115" s="40"/>
    </row>
    <row r="116" spans="1:44">
      <c r="A116" s="28">
        <v>100</v>
      </c>
      <c r="B116" s="29" t="s">
        <v>481</v>
      </c>
      <c r="C116" s="28">
        <v>4000</v>
      </c>
      <c r="D116" s="28"/>
      <c r="E116" s="28"/>
      <c r="F116" s="46">
        <f t="shared" si="166"/>
        <v>0</v>
      </c>
      <c r="G116" s="47">
        <f>H116+J116+I116</f>
        <v>0</v>
      </c>
      <c r="H116" s="47">
        <f>+H118+H119</f>
        <v>0</v>
      </c>
      <c r="I116" s="47">
        <f>+I118+I119</f>
        <v>0</v>
      </c>
      <c r="J116" s="47">
        <f>+J118+J119</f>
        <v>0</v>
      </c>
      <c r="K116" s="47">
        <f>L116+N116+M116</f>
        <v>0</v>
      </c>
      <c r="L116" s="47">
        <f>+L118+L119</f>
        <v>0</v>
      </c>
      <c r="M116" s="47">
        <f>+M118+M119</f>
        <v>0</v>
      </c>
      <c r="N116" s="47">
        <f>+N118+N119</f>
        <v>0</v>
      </c>
      <c r="O116" s="47">
        <f>P116+R116+Q116</f>
        <v>0</v>
      </c>
      <c r="P116" s="47">
        <f>+P118+P119</f>
        <v>0</v>
      </c>
      <c r="Q116" s="47">
        <f>+Q118+Q119</f>
        <v>0</v>
      </c>
      <c r="R116" s="47">
        <f>+R118+R119</f>
        <v>0</v>
      </c>
      <c r="S116" s="46">
        <f t="shared" si="212"/>
        <v>0</v>
      </c>
      <c r="T116" s="47">
        <f>U116+W116+V116</f>
        <v>0</v>
      </c>
      <c r="U116" s="47">
        <f>+U118+U119</f>
        <v>0</v>
      </c>
      <c r="V116" s="47">
        <f>+V118+V119</f>
        <v>0</v>
      </c>
      <c r="W116" s="47">
        <f>+W118+W119</f>
        <v>0</v>
      </c>
      <c r="X116" s="47">
        <f>Y116+AA116+Z116</f>
        <v>0</v>
      </c>
      <c r="Y116" s="47">
        <f>+Y118+Y119</f>
        <v>0</v>
      </c>
      <c r="Z116" s="47">
        <f>+Z118+Z119</f>
        <v>0</v>
      </c>
      <c r="AA116" s="47">
        <f>+AA118+AA119</f>
        <v>0</v>
      </c>
      <c r="AB116" s="47">
        <f>AC116+AE116+AD116</f>
        <v>0</v>
      </c>
      <c r="AC116" s="47">
        <f>+AC118+AC119</f>
        <v>0</v>
      </c>
      <c r="AD116" s="47">
        <f>+AD118+AD119</f>
        <v>0</v>
      </c>
      <c r="AE116" s="47">
        <f>+AE118+AE119</f>
        <v>0</v>
      </c>
      <c r="AF116" s="46">
        <f t="shared" si="216"/>
        <v>0</v>
      </c>
      <c r="AG116" s="47">
        <f>AH116+AJ116+AI116</f>
        <v>0</v>
      </c>
      <c r="AH116" s="47">
        <f>+AH118+AH119</f>
        <v>0</v>
      </c>
      <c r="AI116" s="47">
        <f>+AI118+AI119</f>
        <v>0</v>
      </c>
      <c r="AJ116" s="47">
        <f>+AJ118+AJ119</f>
        <v>0</v>
      </c>
      <c r="AK116" s="47">
        <f>AL116+AN116+AM116</f>
        <v>0</v>
      </c>
      <c r="AL116" s="47">
        <f>+AL118+AL119</f>
        <v>0</v>
      </c>
      <c r="AM116" s="47">
        <f>+AM118+AM119</f>
        <v>0</v>
      </c>
      <c r="AN116" s="47">
        <f>+AN118+AN119</f>
        <v>0</v>
      </c>
      <c r="AO116" s="47">
        <f>AP116+AR116+AQ116</f>
        <v>0</v>
      </c>
      <c r="AP116" s="47">
        <f>+AP118+AP119</f>
        <v>0</v>
      </c>
      <c r="AQ116" s="47">
        <f>+AQ118+AQ119</f>
        <v>0</v>
      </c>
      <c r="AR116" s="47">
        <f>+AR118+AR119</f>
        <v>0</v>
      </c>
    </row>
    <row r="117" spans="1:44">
      <c r="A117" s="359"/>
      <c r="B117" s="361" t="s">
        <v>23</v>
      </c>
      <c r="C117" s="402">
        <v>4010</v>
      </c>
      <c r="D117" s="402">
        <v>611</v>
      </c>
      <c r="E117" s="402"/>
      <c r="F117" s="41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1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1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</row>
    <row r="118" spans="1:44">
      <c r="A118" s="359">
        <v>101</v>
      </c>
      <c r="B118" s="361" t="s">
        <v>482</v>
      </c>
      <c r="C118" s="402"/>
      <c r="D118" s="402"/>
      <c r="E118" s="402"/>
      <c r="F118" s="41">
        <f t="shared" si="166"/>
        <v>0</v>
      </c>
      <c r="G118" s="40">
        <f t="shared" ref="G118:G119" si="220">H118+J118+I118</f>
        <v>0</v>
      </c>
      <c r="H118" s="40"/>
      <c r="I118" s="40"/>
      <c r="J118" s="40"/>
      <c r="K118" s="40">
        <f t="shared" ref="K118:K119" si="221">L118+N118+M118</f>
        <v>0</v>
      </c>
      <c r="L118" s="40"/>
      <c r="M118" s="40"/>
      <c r="N118" s="40"/>
      <c r="O118" s="40">
        <f t="shared" ref="O118:O119" si="222">P118+R118+Q118</f>
        <v>0</v>
      </c>
      <c r="P118" s="40"/>
      <c r="Q118" s="40"/>
      <c r="R118" s="40"/>
      <c r="S118" s="41">
        <f t="shared" ref="S118:S119" si="223">T118+X118+AB118</f>
        <v>0</v>
      </c>
      <c r="T118" s="40">
        <f t="shared" ref="T118:T119" si="224">U118+W118+V118</f>
        <v>0</v>
      </c>
      <c r="U118" s="40"/>
      <c r="V118" s="40"/>
      <c r="W118" s="40"/>
      <c r="X118" s="40">
        <f t="shared" ref="X118:X119" si="225">Y118+AA118+Z118</f>
        <v>0</v>
      </c>
      <c r="Y118" s="40"/>
      <c r="Z118" s="40"/>
      <c r="AA118" s="40"/>
      <c r="AB118" s="40">
        <f t="shared" ref="AB118:AB119" si="226">AC118+AE118+AD118</f>
        <v>0</v>
      </c>
      <c r="AC118" s="40"/>
      <c r="AD118" s="40"/>
      <c r="AE118" s="40"/>
      <c r="AF118" s="41">
        <f t="shared" ref="AF118:AF119" si="227">AG118+AK118+AO118</f>
        <v>0</v>
      </c>
      <c r="AG118" s="40">
        <f t="shared" ref="AG118:AG119" si="228">AH118+AJ118+AI118</f>
        <v>0</v>
      </c>
      <c r="AH118" s="40"/>
      <c r="AI118" s="40"/>
      <c r="AJ118" s="40"/>
      <c r="AK118" s="40">
        <f t="shared" ref="AK118:AK119" si="229">AL118+AN118+AM118</f>
        <v>0</v>
      </c>
      <c r="AL118" s="40"/>
      <c r="AM118" s="40"/>
      <c r="AN118" s="40"/>
      <c r="AO118" s="40">
        <f t="shared" ref="AO118:AO119" si="230">AP118+AR118+AQ118</f>
        <v>0</v>
      </c>
      <c r="AP118" s="40"/>
      <c r="AQ118" s="40"/>
      <c r="AR118" s="40"/>
    </row>
    <row r="119" spans="1:44">
      <c r="A119" s="359">
        <v>102</v>
      </c>
      <c r="B119" s="361"/>
      <c r="C119" s="359"/>
      <c r="D119" s="359"/>
      <c r="E119" s="359"/>
      <c r="F119" s="41">
        <f t="shared" si="166"/>
        <v>0</v>
      </c>
      <c r="G119" s="40">
        <f t="shared" si="220"/>
        <v>0</v>
      </c>
      <c r="H119" s="40"/>
      <c r="I119" s="40"/>
      <c r="J119" s="40"/>
      <c r="K119" s="40">
        <f t="shared" si="221"/>
        <v>0</v>
      </c>
      <c r="L119" s="40"/>
      <c r="M119" s="40"/>
      <c r="N119" s="40"/>
      <c r="O119" s="40">
        <f t="shared" si="222"/>
        <v>0</v>
      </c>
      <c r="P119" s="40"/>
      <c r="Q119" s="40"/>
      <c r="R119" s="40"/>
      <c r="S119" s="41">
        <f t="shared" si="223"/>
        <v>0</v>
      </c>
      <c r="T119" s="40">
        <f t="shared" si="224"/>
        <v>0</v>
      </c>
      <c r="U119" s="40"/>
      <c r="V119" s="40"/>
      <c r="W119" s="40"/>
      <c r="X119" s="40">
        <f t="shared" si="225"/>
        <v>0</v>
      </c>
      <c r="Y119" s="40"/>
      <c r="Z119" s="40"/>
      <c r="AA119" s="40"/>
      <c r="AB119" s="40">
        <f t="shared" si="226"/>
        <v>0</v>
      </c>
      <c r="AC119" s="40"/>
      <c r="AD119" s="40"/>
      <c r="AE119" s="40"/>
      <c r="AF119" s="41">
        <f t="shared" si="227"/>
        <v>0</v>
      </c>
      <c r="AG119" s="40">
        <f t="shared" si="228"/>
        <v>0</v>
      </c>
      <c r="AH119" s="40"/>
      <c r="AI119" s="40"/>
      <c r="AJ119" s="40"/>
      <c r="AK119" s="40">
        <f t="shared" si="229"/>
        <v>0</v>
      </c>
      <c r="AL119" s="40"/>
      <c r="AM119" s="40"/>
      <c r="AN119" s="40"/>
      <c r="AO119" s="40">
        <f t="shared" si="230"/>
        <v>0</v>
      </c>
      <c r="AP119" s="40"/>
      <c r="AQ119" s="40"/>
      <c r="AR119" s="40"/>
    </row>
  </sheetData>
  <mergeCells count="47">
    <mergeCell ref="B64:B65"/>
    <mergeCell ref="C64:C65"/>
    <mergeCell ref="B109:B111"/>
    <mergeCell ref="C117:C118"/>
    <mergeCell ref="D117:D118"/>
    <mergeCell ref="E117:E118"/>
    <mergeCell ref="O5:R5"/>
    <mergeCell ref="G6:G7"/>
    <mergeCell ref="H6:J6"/>
    <mergeCell ref="K6:K7"/>
    <mergeCell ref="L6:N6"/>
    <mergeCell ref="O6:O7"/>
    <mergeCell ref="P6:R6"/>
    <mergeCell ref="A3:A7"/>
    <mergeCell ref="B3:B7"/>
    <mergeCell ref="C3:C7"/>
    <mergeCell ref="D3:D7"/>
    <mergeCell ref="E3:E7"/>
    <mergeCell ref="F3:R3"/>
    <mergeCell ref="F4:F7"/>
    <mergeCell ref="G4:R4"/>
    <mergeCell ref="G5:J5"/>
    <mergeCell ref="K5:N5"/>
    <mergeCell ref="S3:AE3"/>
    <mergeCell ref="S4:S7"/>
    <mergeCell ref="T4:AE4"/>
    <mergeCell ref="T5:W5"/>
    <mergeCell ref="X5:AA5"/>
    <mergeCell ref="AB5:AE5"/>
    <mergeCell ref="T6:T7"/>
    <mergeCell ref="U6:W6"/>
    <mergeCell ref="X6:X7"/>
    <mergeCell ref="Y6:AA6"/>
    <mergeCell ref="AB6:AB7"/>
    <mergeCell ref="AC6:AE6"/>
    <mergeCell ref="AF3:AR3"/>
    <mergeCell ref="AF4:AF7"/>
    <mergeCell ref="AG4:AR4"/>
    <mergeCell ref="AG5:AJ5"/>
    <mergeCell ref="AK5:AN5"/>
    <mergeCell ref="AO5:AR5"/>
    <mergeCell ref="AG6:AG7"/>
    <mergeCell ref="AH6:AJ6"/>
    <mergeCell ref="AK6:AK7"/>
    <mergeCell ref="AL6:AN6"/>
    <mergeCell ref="AO6:AO7"/>
    <mergeCell ref="AP6:AR6"/>
  </mergeCells>
  <printOptions horizontalCentered="1"/>
  <pageMargins left="0.70866141732283472" right="0" top="0.19685039370078741" bottom="0.19685039370078741" header="0.31496062992125984" footer="0.31496062992125984"/>
  <pageSetup paperSize="9" scale="31" fitToHeight="4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8"/>
  <sheetViews>
    <sheetView workbookViewId="0">
      <selection activeCell="G12" sqref="G12"/>
    </sheetView>
  </sheetViews>
  <sheetFormatPr defaultRowHeight="13.2"/>
  <cols>
    <col min="1" max="1" width="20.44140625" style="67" customWidth="1"/>
    <col min="2" max="2" width="18.6640625" style="67" customWidth="1"/>
    <col min="3" max="7" width="15.5546875" style="67" customWidth="1"/>
    <col min="8" max="8" width="10.6640625" style="67" customWidth="1"/>
    <col min="9" max="9" width="10.109375" style="67" customWidth="1"/>
    <col min="10" max="10" width="12.88671875" style="67" bestFit="1" customWidth="1"/>
    <col min="11" max="11" width="6.6640625" style="67" customWidth="1"/>
    <col min="12" max="12" width="9" style="67" customWidth="1"/>
    <col min="13" max="13" width="8" style="67" customWidth="1"/>
    <col min="14" max="14" width="7.33203125" style="67" customWidth="1"/>
    <col min="15" max="15" width="8.109375" style="67" customWidth="1"/>
    <col min="16" max="16" width="13.33203125" style="67" customWidth="1"/>
    <col min="17" max="256" width="9.109375" style="67"/>
    <col min="257" max="257" width="36.6640625" style="67" customWidth="1"/>
    <col min="258" max="258" width="5.5546875" style="67" customWidth="1"/>
    <col min="259" max="259" width="8.5546875" style="67" customWidth="1"/>
    <col min="260" max="260" width="7.33203125" style="67" customWidth="1"/>
    <col min="261" max="261" width="8.5546875" style="67" customWidth="1"/>
    <col min="262" max="262" width="5.33203125" style="67" customWidth="1"/>
    <col min="263" max="263" width="7.33203125" style="67" customWidth="1"/>
    <col min="264" max="264" width="4.5546875" style="67" customWidth="1"/>
    <col min="265" max="266" width="5.6640625" style="67" customWidth="1"/>
    <col min="267" max="267" width="6.6640625" style="67" customWidth="1"/>
    <col min="268" max="268" width="9" style="67" customWidth="1"/>
    <col min="269" max="269" width="8" style="67" customWidth="1"/>
    <col min="270" max="270" width="7.33203125" style="67" customWidth="1"/>
    <col min="271" max="271" width="8.109375" style="67" customWidth="1"/>
    <col min="272" max="272" width="13.33203125" style="67" customWidth="1"/>
    <col min="273" max="512" width="9.109375" style="67"/>
    <col min="513" max="513" width="36.6640625" style="67" customWidth="1"/>
    <col min="514" max="514" width="5.5546875" style="67" customWidth="1"/>
    <col min="515" max="515" width="8.5546875" style="67" customWidth="1"/>
    <col min="516" max="516" width="7.33203125" style="67" customWidth="1"/>
    <col min="517" max="517" width="8.5546875" style="67" customWidth="1"/>
    <col min="518" max="518" width="5.33203125" style="67" customWidth="1"/>
    <col min="519" max="519" width="7.33203125" style="67" customWidth="1"/>
    <col min="520" max="520" width="4.5546875" style="67" customWidth="1"/>
    <col min="521" max="522" width="5.6640625" style="67" customWidth="1"/>
    <col min="523" max="523" width="6.6640625" style="67" customWidth="1"/>
    <col min="524" max="524" width="9" style="67" customWidth="1"/>
    <col min="525" max="525" width="8" style="67" customWidth="1"/>
    <col min="526" max="526" width="7.33203125" style="67" customWidth="1"/>
    <col min="527" max="527" width="8.109375" style="67" customWidth="1"/>
    <col min="528" max="528" width="13.33203125" style="67" customWidth="1"/>
    <col min="529" max="768" width="9.109375" style="67"/>
    <col min="769" max="769" width="36.6640625" style="67" customWidth="1"/>
    <col min="770" max="770" width="5.5546875" style="67" customWidth="1"/>
    <col min="771" max="771" width="8.5546875" style="67" customWidth="1"/>
    <col min="772" max="772" width="7.33203125" style="67" customWidth="1"/>
    <col min="773" max="773" width="8.5546875" style="67" customWidth="1"/>
    <col min="774" max="774" width="5.33203125" style="67" customWidth="1"/>
    <col min="775" max="775" width="7.33203125" style="67" customWidth="1"/>
    <col min="776" max="776" width="4.5546875" style="67" customWidth="1"/>
    <col min="777" max="778" width="5.6640625" style="67" customWidth="1"/>
    <col min="779" max="779" width="6.6640625" style="67" customWidth="1"/>
    <col min="780" max="780" width="9" style="67" customWidth="1"/>
    <col min="781" max="781" width="8" style="67" customWidth="1"/>
    <col min="782" max="782" width="7.33203125" style="67" customWidth="1"/>
    <col min="783" max="783" width="8.109375" style="67" customWidth="1"/>
    <col min="784" max="784" width="13.33203125" style="67" customWidth="1"/>
    <col min="785" max="1024" width="9.109375" style="67"/>
    <col min="1025" max="1025" width="36.6640625" style="67" customWidth="1"/>
    <col min="1026" max="1026" width="5.5546875" style="67" customWidth="1"/>
    <col min="1027" max="1027" width="8.5546875" style="67" customWidth="1"/>
    <col min="1028" max="1028" width="7.33203125" style="67" customWidth="1"/>
    <col min="1029" max="1029" width="8.5546875" style="67" customWidth="1"/>
    <col min="1030" max="1030" width="5.33203125" style="67" customWidth="1"/>
    <col min="1031" max="1031" width="7.33203125" style="67" customWidth="1"/>
    <col min="1032" max="1032" width="4.5546875" style="67" customWidth="1"/>
    <col min="1033" max="1034" width="5.6640625" style="67" customWidth="1"/>
    <col min="1035" max="1035" width="6.6640625" style="67" customWidth="1"/>
    <col min="1036" max="1036" width="9" style="67" customWidth="1"/>
    <col min="1037" max="1037" width="8" style="67" customWidth="1"/>
    <col min="1038" max="1038" width="7.33203125" style="67" customWidth="1"/>
    <col min="1039" max="1039" width="8.109375" style="67" customWidth="1"/>
    <col min="1040" max="1040" width="13.33203125" style="67" customWidth="1"/>
    <col min="1041" max="1280" width="9.109375" style="67"/>
    <col min="1281" max="1281" width="36.6640625" style="67" customWidth="1"/>
    <col min="1282" max="1282" width="5.5546875" style="67" customWidth="1"/>
    <col min="1283" max="1283" width="8.5546875" style="67" customWidth="1"/>
    <col min="1284" max="1284" width="7.33203125" style="67" customWidth="1"/>
    <col min="1285" max="1285" width="8.5546875" style="67" customWidth="1"/>
    <col min="1286" max="1286" width="5.33203125" style="67" customWidth="1"/>
    <col min="1287" max="1287" width="7.33203125" style="67" customWidth="1"/>
    <col min="1288" max="1288" width="4.5546875" style="67" customWidth="1"/>
    <col min="1289" max="1290" width="5.6640625" style="67" customWidth="1"/>
    <col min="1291" max="1291" width="6.6640625" style="67" customWidth="1"/>
    <col min="1292" max="1292" width="9" style="67" customWidth="1"/>
    <col min="1293" max="1293" width="8" style="67" customWidth="1"/>
    <col min="1294" max="1294" width="7.33203125" style="67" customWidth="1"/>
    <col min="1295" max="1295" width="8.109375" style="67" customWidth="1"/>
    <col min="1296" max="1296" width="13.33203125" style="67" customWidth="1"/>
    <col min="1297" max="1536" width="9.109375" style="67"/>
    <col min="1537" max="1537" width="36.6640625" style="67" customWidth="1"/>
    <col min="1538" max="1538" width="5.5546875" style="67" customWidth="1"/>
    <col min="1539" max="1539" width="8.5546875" style="67" customWidth="1"/>
    <col min="1540" max="1540" width="7.33203125" style="67" customWidth="1"/>
    <col min="1541" max="1541" width="8.5546875" style="67" customWidth="1"/>
    <col min="1542" max="1542" width="5.33203125" style="67" customWidth="1"/>
    <col min="1543" max="1543" width="7.33203125" style="67" customWidth="1"/>
    <col min="1544" max="1544" width="4.5546875" style="67" customWidth="1"/>
    <col min="1545" max="1546" width="5.6640625" style="67" customWidth="1"/>
    <col min="1547" max="1547" width="6.6640625" style="67" customWidth="1"/>
    <col min="1548" max="1548" width="9" style="67" customWidth="1"/>
    <col min="1549" max="1549" width="8" style="67" customWidth="1"/>
    <col min="1550" max="1550" width="7.33203125" style="67" customWidth="1"/>
    <col min="1551" max="1551" width="8.109375" style="67" customWidth="1"/>
    <col min="1552" max="1552" width="13.33203125" style="67" customWidth="1"/>
    <col min="1553" max="1792" width="9.109375" style="67"/>
    <col min="1793" max="1793" width="36.6640625" style="67" customWidth="1"/>
    <col min="1794" max="1794" width="5.5546875" style="67" customWidth="1"/>
    <col min="1795" max="1795" width="8.5546875" style="67" customWidth="1"/>
    <col min="1796" max="1796" width="7.33203125" style="67" customWidth="1"/>
    <col min="1797" max="1797" width="8.5546875" style="67" customWidth="1"/>
    <col min="1798" max="1798" width="5.33203125" style="67" customWidth="1"/>
    <col min="1799" max="1799" width="7.33203125" style="67" customWidth="1"/>
    <col min="1800" max="1800" width="4.5546875" style="67" customWidth="1"/>
    <col min="1801" max="1802" width="5.6640625" style="67" customWidth="1"/>
    <col min="1803" max="1803" width="6.6640625" style="67" customWidth="1"/>
    <col min="1804" max="1804" width="9" style="67" customWidth="1"/>
    <col min="1805" max="1805" width="8" style="67" customWidth="1"/>
    <col min="1806" max="1806" width="7.33203125" style="67" customWidth="1"/>
    <col min="1807" max="1807" width="8.109375" style="67" customWidth="1"/>
    <col min="1808" max="1808" width="13.33203125" style="67" customWidth="1"/>
    <col min="1809" max="2048" width="9.109375" style="67"/>
    <col min="2049" max="2049" width="36.6640625" style="67" customWidth="1"/>
    <col min="2050" max="2050" width="5.5546875" style="67" customWidth="1"/>
    <col min="2051" max="2051" width="8.5546875" style="67" customWidth="1"/>
    <col min="2052" max="2052" width="7.33203125" style="67" customWidth="1"/>
    <col min="2053" max="2053" width="8.5546875" style="67" customWidth="1"/>
    <col min="2054" max="2054" width="5.33203125" style="67" customWidth="1"/>
    <col min="2055" max="2055" width="7.33203125" style="67" customWidth="1"/>
    <col min="2056" max="2056" width="4.5546875" style="67" customWidth="1"/>
    <col min="2057" max="2058" width="5.6640625" style="67" customWidth="1"/>
    <col min="2059" max="2059" width="6.6640625" style="67" customWidth="1"/>
    <col min="2060" max="2060" width="9" style="67" customWidth="1"/>
    <col min="2061" max="2061" width="8" style="67" customWidth="1"/>
    <col min="2062" max="2062" width="7.33203125" style="67" customWidth="1"/>
    <col min="2063" max="2063" width="8.109375" style="67" customWidth="1"/>
    <col min="2064" max="2064" width="13.33203125" style="67" customWidth="1"/>
    <col min="2065" max="2304" width="9.109375" style="67"/>
    <col min="2305" max="2305" width="36.6640625" style="67" customWidth="1"/>
    <col min="2306" max="2306" width="5.5546875" style="67" customWidth="1"/>
    <col min="2307" max="2307" width="8.5546875" style="67" customWidth="1"/>
    <col min="2308" max="2308" width="7.33203125" style="67" customWidth="1"/>
    <col min="2309" max="2309" width="8.5546875" style="67" customWidth="1"/>
    <col min="2310" max="2310" width="5.33203125" style="67" customWidth="1"/>
    <col min="2311" max="2311" width="7.33203125" style="67" customWidth="1"/>
    <col min="2312" max="2312" width="4.5546875" style="67" customWidth="1"/>
    <col min="2313" max="2314" width="5.6640625" style="67" customWidth="1"/>
    <col min="2315" max="2315" width="6.6640625" style="67" customWidth="1"/>
    <col min="2316" max="2316" width="9" style="67" customWidth="1"/>
    <col min="2317" max="2317" width="8" style="67" customWidth="1"/>
    <col min="2318" max="2318" width="7.33203125" style="67" customWidth="1"/>
    <col min="2319" max="2319" width="8.109375" style="67" customWidth="1"/>
    <col min="2320" max="2320" width="13.33203125" style="67" customWidth="1"/>
    <col min="2321" max="2560" width="9.109375" style="67"/>
    <col min="2561" max="2561" width="36.6640625" style="67" customWidth="1"/>
    <col min="2562" max="2562" width="5.5546875" style="67" customWidth="1"/>
    <col min="2563" max="2563" width="8.5546875" style="67" customWidth="1"/>
    <col min="2564" max="2564" width="7.33203125" style="67" customWidth="1"/>
    <col min="2565" max="2565" width="8.5546875" style="67" customWidth="1"/>
    <col min="2566" max="2566" width="5.33203125" style="67" customWidth="1"/>
    <col min="2567" max="2567" width="7.33203125" style="67" customWidth="1"/>
    <col min="2568" max="2568" width="4.5546875" style="67" customWidth="1"/>
    <col min="2569" max="2570" width="5.6640625" style="67" customWidth="1"/>
    <col min="2571" max="2571" width="6.6640625" style="67" customWidth="1"/>
    <col min="2572" max="2572" width="9" style="67" customWidth="1"/>
    <col min="2573" max="2573" width="8" style="67" customWidth="1"/>
    <col min="2574" max="2574" width="7.33203125" style="67" customWidth="1"/>
    <col min="2575" max="2575" width="8.109375" style="67" customWidth="1"/>
    <col min="2576" max="2576" width="13.33203125" style="67" customWidth="1"/>
    <col min="2577" max="2816" width="9.109375" style="67"/>
    <col min="2817" max="2817" width="36.6640625" style="67" customWidth="1"/>
    <col min="2818" max="2818" width="5.5546875" style="67" customWidth="1"/>
    <col min="2819" max="2819" width="8.5546875" style="67" customWidth="1"/>
    <col min="2820" max="2820" width="7.33203125" style="67" customWidth="1"/>
    <col min="2821" max="2821" width="8.5546875" style="67" customWidth="1"/>
    <col min="2822" max="2822" width="5.33203125" style="67" customWidth="1"/>
    <col min="2823" max="2823" width="7.33203125" style="67" customWidth="1"/>
    <col min="2824" max="2824" width="4.5546875" style="67" customWidth="1"/>
    <col min="2825" max="2826" width="5.6640625" style="67" customWidth="1"/>
    <col min="2827" max="2827" width="6.6640625" style="67" customWidth="1"/>
    <col min="2828" max="2828" width="9" style="67" customWidth="1"/>
    <col min="2829" max="2829" width="8" style="67" customWidth="1"/>
    <col min="2830" max="2830" width="7.33203125" style="67" customWidth="1"/>
    <col min="2831" max="2831" width="8.109375" style="67" customWidth="1"/>
    <col min="2832" max="2832" width="13.33203125" style="67" customWidth="1"/>
    <col min="2833" max="3072" width="9.109375" style="67"/>
    <col min="3073" max="3073" width="36.6640625" style="67" customWidth="1"/>
    <col min="3074" max="3074" width="5.5546875" style="67" customWidth="1"/>
    <col min="3075" max="3075" width="8.5546875" style="67" customWidth="1"/>
    <col min="3076" max="3076" width="7.33203125" style="67" customWidth="1"/>
    <col min="3077" max="3077" width="8.5546875" style="67" customWidth="1"/>
    <col min="3078" max="3078" width="5.33203125" style="67" customWidth="1"/>
    <col min="3079" max="3079" width="7.33203125" style="67" customWidth="1"/>
    <col min="3080" max="3080" width="4.5546875" style="67" customWidth="1"/>
    <col min="3081" max="3082" width="5.6640625" style="67" customWidth="1"/>
    <col min="3083" max="3083" width="6.6640625" style="67" customWidth="1"/>
    <col min="3084" max="3084" width="9" style="67" customWidth="1"/>
    <col min="3085" max="3085" width="8" style="67" customWidth="1"/>
    <col min="3086" max="3086" width="7.33203125" style="67" customWidth="1"/>
    <col min="3087" max="3087" width="8.109375" style="67" customWidth="1"/>
    <col min="3088" max="3088" width="13.33203125" style="67" customWidth="1"/>
    <col min="3089" max="3328" width="9.109375" style="67"/>
    <col min="3329" max="3329" width="36.6640625" style="67" customWidth="1"/>
    <col min="3330" max="3330" width="5.5546875" style="67" customWidth="1"/>
    <col min="3331" max="3331" width="8.5546875" style="67" customWidth="1"/>
    <col min="3332" max="3332" width="7.33203125" style="67" customWidth="1"/>
    <col min="3333" max="3333" width="8.5546875" style="67" customWidth="1"/>
    <col min="3334" max="3334" width="5.33203125" style="67" customWidth="1"/>
    <col min="3335" max="3335" width="7.33203125" style="67" customWidth="1"/>
    <col min="3336" max="3336" width="4.5546875" style="67" customWidth="1"/>
    <col min="3337" max="3338" width="5.6640625" style="67" customWidth="1"/>
    <col min="3339" max="3339" width="6.6640625" style="67" customWidth="1"/>
    <col min="3340" max="3340" width="9" style="67" customWidth="1"/>
    <col min="3341" max="3341" width="8" style="67" customWidth="1"/>
    <col min="3342" max="3342" width="7.33203125" style="67" customWidth="1"/>
    <col min="3343" max="3343" width="8.109375" style="67" customWidth="1"/>
    <col min="3344" max="3344" width="13.33203125" style="67" customWidth="1"/>
    <col min="3345" max="3584" width="9.109375" style="67"/>
    <col min="3585" max="3585" width="36.6640625" style="67" customWidth="1"/>
    <col min="3586" max="3586" width="5.5546875" style="67" customWidth="1"/>
    <col min="3587" max="3587" width="8.5546875" style="67" customWidth="1"/>
    <col min="3588" max="3588" width="7.33203125" style="67" customWidth="1"/>
    <col min="3589" max="3589" width="8.5546875" style="67" customWidth="1"/>
    <col min="3590" max="3590" width="5.33203125" style="67" customWidth="1"/>
    <col min="3591" max="3591" width="7.33203125" style="67" customWidth="1"/>
    <col min="3592" max="3592" width="4.5546875" style="67" customWidth="1"/>
    <col min="3593" max="3594" width="5.6640625" style="67" customWidth="1"/>
    <col min="3595" max="3595" width="6.6640625" style="67" customWidth="1"/>
    <col min="3596" max="3596" width="9" style="67" customWidth="1"/>
    <col min="3597" max="3597" width="8" style="67" customWidth="1"/>
    <col min="3598" max="3598" width="7.33203125" style="67" customWidth="1"/>
    <col min="3599" max="3599" width="8.109375" style="67" customWidth="1"/>
    <col min="3600" max="3600" width="13.33203125" style="67" customWidth="1"/>
    <col min="3601" max="3840" width="9.109375" style="67"/>
    <col min="3841" max="3841" width="36.6640625" style="67" customWidth="1"/>
    <col min="3842" max="3842" width="5.5546875" style="67" customWidth="1"/>
    <col min="3843" max="3843" width="8.5546875" style="67" customWidth="1"/>
    <col min="3844" max="3844" width="7.33203125" style="67" customWidth="1"/>
    <col min="3845" max="3845" width="8.5546875" style="67" customWidth="1"/>
    <col min="3846" max="3846" width="5.33203125" style="67" customWidth="1"/>
    <col min="3847" max="3847" width="7.33203125" style="67" customWidth="1"/>
    <col min="3848" max="3848" width="4.5546875" style="67" customWidth="1"/>
    <col min="3849" max="3850" width="5.6640625" style="67" customWidth="1"/>
    <col min="3851" max="3851" width="6.6640625" style="67" customWidth="1"/>
    <col min="3852" max="3852" width="9" style="67" customWidth="1"/>
    <col min="3853" max="3853" width="8" style="67" customWidth="1"/>
    <col min="3854" max="3854" width="7.33203125" style="67" customWidth="1"/>
    <col min="3855" max="3855" width="8.109375" style="67" customWidth="1"/>
    <col min="3856" max="3856" width="13.33203125" style="67" customWidth="1"/>
    <col min="3857" max="4096" width="9.109375" style="67"/>
    <col min="4097" max="4097" width="36.6640625" style="67" customWidth="1"/>
    <col min="4098" max="4098" width="5.5546875" style="67" customWidth="1"/>
    <col min="4099" max="4099" width="8.5546875" style="67" customWidth="1"/>
    <col min="4100" max="4100" width="7.33203125" style="67" customWidth="1"/>
    <col min="4101" max="4101" width="8.5546875" style="67" customWidth="1"/>
    <col min="4102" max="4102" width="5.33203125" style="67" customWidth="1"/>
    <col min="4103" max="4103" width="7.33203125" style="67" customWidth="1"/>
    <col min="4104" max="4104" width="4.5546875" style="67" customWidth="1"/>
    <col min="4105" max="4106" width="5.6640625" style="67" customWidth="1"/>
    <col min="4107" max="4107" width="6.6640625" style="67" customWidth="1"/>
    <col min="4108" max="4108" width="9" style="67" customWidth="1"/>
    <col min="4109" max="4109" width="8" style="67" customWidth="1"/>
    <col min="4110" max="4110" width="7.33203125" style="67" customWidth="1"/>
    <col min="4111" max="4111" width="8.109375" style="67" customWidth="1"/>
    <col min="4112" max="4112" width="13.33203125" style="67" customWidth="1"/>
    <col min="4113" max="4352" width="9.109375" style="67"/>
    <col min="4353" max="4353" width="36.6640625" style="67" customWidth="1"/>
    <col min="4354" max="4354" width="5.5546875" style="67" customWidth="1"/>
    <col min="4355" max="4355" width="8.5546875" style="67" customWidth="1"/>
    <col min="4356" max="4356" width="7.33203125" style="67" customWidth="1"/>
    <col min="4357" max="4357" width="8.5546875" style="67" customWidth="1"/>
    <col min="4358" max="4358" width="5.33203125" style="67" customWidth="1"/>
    <col min="4359" max="4359" width="7.33203125" style="67" customWidth="1"/>
    <col min="4360" max="4360" width="4.5546875" style="67" customWidth="1"/>
    <col min="4361" max="4362" width="5.6640625" style="67" customWidth="1"/>
    <col min="4363" max="4363" width="6.6640625" style="67" customWidth="1"/>
    <col min="4364" max="4364" width="9" style="67" customWidth="1"/>
    <col min="4365" max="4365" width="8" style="67" customWidth="1"/>
    <col min="4366" max="4366" width="7.33203125" style="67" customWidth="1"/>
    <col min="4367" max="4367" width="8.109375" style="67" customWidth="1"/>
    <col min="4368" max="4368" width="13.33203125" style="67" customWidth="1"/>
    <col min="4369" max="4608" width="9.109375" style="67"/>
    <col min="4609" max="4609" width="36.6640625" style="67" customWidth="1"/>
    <col min="4610" max="4610" width="5.5546875" style="67" customWidth="1"/>
    <col min="4611" max="4611" width="8.5546875" style="67" customWidth="1"/>
    <col min="4612" max="4612" width="7.33203125" style="67" customWidth="1"/>
    <col min="4613" max="4613" width="8.5546875" style="67" customWidth="1"/>
    <col min="4614" max="4614" width="5.33203125" style="67" customWidth="1"/>
    <col min="4615" max="4615" width="7.33203125" style="67" customWidth="1"/>
    <col min="4616" max="4616" width="4.5546875" style="67" customWidth="1"/>
    <col min="4617" max="4618" width="5.6640625" style="67" customWidth="1"/>
    <col min="4619" max="4619" width="6.6640625" style="67" customWidth="1"/>
    <col min="4620" max="4620" width="9" style="67" customWidth="1"/>
    <col min="4621" max="4621" width="8" style="67" customWidth="1"/>
    <col min="4622" max="4622" width="7.33203125" style="67" customWidth="1"/>
    <col min="4623" max="4623" width="8.109375" style="67" customWidth="1"/>
    <col min="4624" max="4624" width="13.33203125" style="67" customWidth="1"/>
    <col min="4625" max="4864" width="9.109375" style="67"/>
    <col min="4865" max="4865" width="36.6640625" style="67" customWidth="1"/>
    <col min="4866" max="4866" width="5.5546875" style="67" customWidth="1"/>
    <col min="4867" max="4867" width="8.5546875" style="67" customWidth="1"/>
    <col min="4868" max="4868" width="7.33203125" style="67" customWidth="1"/>
    <col min="4869" max="4869" width="8.5546875" style="67" customWidth="1"/>
    <col min="4870" max="4870" width="5.33203125" style="67" customWidth="1"/>
    <col min="4871" max="4871" width="7.33203125" style="67" customWidth="1"/>
    <col min="4872" max="4872" width="4.5546875" style="67" customWidth="1"/>
    <col min="4873" max="4874" width="5.6640625" style="67" customWidth="1"/>
    <col min="4875" max="4875" width="6.6640625" style="67" customWidth="1"/>
    <col min="4876" max="4876" width="9" style="67" customWidth="1"/>
    <col min="4877" max="4877" width="8" style="67" customWidth="1"/>
    <col min="4878" max="4878" width="7.33203125" style="67" customWidth="1"/>
    <col min="4879" max="4879" width="8.109375" style="67" customWidth="1"/>
    <col min="4880" max="4880" width="13.33203125" style="67" customWidth="1"/>
    <col min="4881" max="5120" width="9.109375" style="67"/>
    <col min="5121" max="5121" width="36.6640625" style="67" customWidth="1"/>
    <col min="5122" max="5122" width="5.5546875" style="67" customWidth="1"/>
    <col min="5123" max="5123" width="8.5546875" style="67" customWidth="1"/>
    <col min="5124" max="5124" width="7.33203125" style="67" customWidth="1"/>
    <col min="5125" max="5125" width="8.5546875" style="67" customWidth="1"/>
    <col min="5126" max="5126" width="5.33203125" style="67" customWidth="1"/>
    <col min="5127" max="5127" width="7.33203125" style="67" customWidth="1"/>
    <col min="5128" max="5128" width="4.5546875" style="67" customWidth="1"/>
    <col min="5129" max="5130" width="5.6640625" style="67" customWidth="1"/>
    <col min="5131" max="5131" width="6.6640625" style="67" customWidth="1"/>
    <col min="5132" max="5132" width="9" style="67" customWidth="1"/>
    <col min="5133" max="5133" width="8" style="67" customWidth="1"/>
    <col min="5134" max="5134" width="7.33203125" style="67" customWidth="1"/>
    <col min="5135" max="5135" width="8.109375" style="67" customWidth="1"/>
    <col min="5136" max="5136" width="13.33203125" style="67" customWidth="1"/>
    <col min="5137" max="5376" width="9.109375" style="67"/>
    <col min="5377" max="5377" width="36.6640625" style="67" customWidth="1"/>
    <col min="5378" max="5378" width="5.5546875" style="67" customWidth="1"/>
    <col min="5379" max="5379" width="8.5546875" style="67" customWidth="1"/>
    <col min="5380" max="5380" width="7.33203125" style="67" customWidth="1"/>
    <col min="5381" max="5381" width="8.5546875" style="67" customWidth="1"/>
    <col min="5382" max="5382" width="5.33203125" style="67" customWidth="1"/>
    <col min="5383" max="5383" width="7.33203125" style="67" customWidth="1"/>
    <col min="5384" max="5384" width="4.5546875" style="67" customWidth="1"/>
    <col min="5385" max="5386" width="5.6640625" style="67" customWidth="1"/>
    <col min="5387" max="5387" width="6.6640625" style="67" customWidth="1"/>
    <col min="5388" max="5388" width="9" style="67" customWidth="1"/>
    <col min="5389" max="5389" width="8" style="67" customWidth="1"/>
    <col min="5390" max="5390" width="7.33203125" style="67" customWidth="1"/>
    <col min="5391" max="5391" width="8.109375" style="67" customWidth="1"/>
    <col min="5392" max="5392" width="13.33203125" style="67" customWidth="1"/>
    <col min="5393" max="5632" width="9.109375" style="67"/>
    <col min="5633" max="5633" width="36.6640625" style="67" customWidth="1"/>
    <col min="5634" max="5634" width="5.5546875" style="67" customWidth="1"/>
    <col min="5635" max="5635" width="8.5546875" style="67" customWidth="1"/>
    <col min="5636" max="5636" width="7.33203125" style="67" customWidth="1"/>
    <col min="5637" max="5637" width="8.5546875" style="67" customWidth="1"/>
    <col min="5638" max="5638" width="5.33203125" style="67" customWidth="1"/>
    <col min="5639" max="5639" width="7.33203125" style="67" customWidth="1"/>
    <col min="5640" max="5640" width="4.5546875" style="67" customWidth="1"/>
    <col min="5641" max="5642" width="5.6640625" style="67" customWidth="1"/>
    <col min="5643" max="5643" width="6.6640625" style="67" customWidth="1"/>
    <col min="5644" max="5644" width="9" style="67" customWidth="1"/>
    <col min="5645" max="5645" width="8" style="67" customWidth="1"/>
    <col min="5646" max="5646" width="7.33203125" style="67" customWidth="1"/>
    <col min="5647" max="5647" width="8.109375" style="67" customWidth="1"/>
    <col min="5648" max="5648" width="13.33203125" style="67" customWidth="1"/>
    <col min="5649" max="5888" width="9.109375" style="67"/>
    <col min="5889" max="5889" width="36.6640625" style="67" customWidth="1"/>
    <col min="5890" max="5890" width="5.5546875" style="67" customWidth="1"/>
    <col min="5891" max="5891" width="8.5546875" style="67" customWidth="1"/>
    <col min="5892" max="5892" width="7.33203125" style="67" customWidth="1"/>
    <col min="5893" max="5893" width="8.5546875" style="67" customWidth="1"/>
    <col min="5894" max="5894" width="5.33203125" style="67" customWidth="1"/>
    <col min="5895" max="5895" width="7.33203125" style="67" customWidth="1"/>
    <col min="5896" max="5896" width="4.5546875" style="67" customWidth="1"/>
    <col min="5897" max="5898" width="5.6640625" style="67" customWidth="1"/>
    <col min="5899" max="5899" width="6.6640625" style="67" customWidth="1"/>
    <col min="5900" max="5900" width="9" style="67" customWidth="1"/>
    <col min="5901" max="5901" width="8" style="67" customWidth="1"/>
    <col min="5902" max="5902" width="7.33203125" style="67" customWidth="1"/>
    <col min="5903" max="5903" width="8.109375" style="67" customWidth="1"/>
    <col min="5904" max="5904" width="13.33203125" style="67" customWidth="1"/>
    <col min="5905" max="6144" width="9.109375" style="67"/>
    <col min="6145" max="6145" width="36.6640625" style="67" customWidth="1"/>
    <col min="6146" max="6146" width="5.5546875" style="67" customWidth="1"/>
    <col min="6147" max="6147" width="8.5546875" style="67" customWidth="1"/>
    <col min="6148" max="6148" width="7.33203125" style="67" customWidth="1"/>
    <col min="6149" max="6149" width="8.5546875" style="67" customWidth="1"/>
    <col min="6150" max="6150" width="5.33203125" style="67" customWidth="1"/>
    <col min="6151" max="6151" width="7.33203125" style="67" customWidth="1"/>
    <col min="6152" max="6152" width="4.5546875" style="67" customWidth="1"/>
    <col min="6153" max="6154" width="5.6640625" style="67" customWidth="1"/>
    <col min="6155" max="6155" width="6.6640625" style="67" customWidth="1"/>
    <col min="6156" max="6156" width="9" style="67" customWidth="1"/>
    <col min="6157" max="6157" width="8" style="67" customWidth="1"/>
    <col min="6158" max="6158" width="7.33203125" style="67" customWidth="1"/>
    <col min="6159" max="6159" width="8.109375" style="67" customWidth="1"/>
    <col min="6160" max="6160" width="13.33203125" style="67" customWidth="1"/>
    <col min="6161" max="6400" width="9.109375" style="67"/>
    <col min="6401" max="6401" width="36.6640625" style="67" customWidth="1"/>
    <col min="6402" max="6402" width="5.5546875" style="67" customWidth="1"/>
    <col min="6403" max="6403" width="8.5546875" style="67" customWidth="1"/>
    <col min="6404" max="6404" width="7.33203125" style="67" customWidth="1"/>
    <col min="6405" max="6405" width="8.5546875" style="67" customWidth="1"/>
    <col min="6406" max="6406" width="5.33203125" style="67" customWidth="1"/>
    <col min="6407" max="6407" width="7.33203125" style="67" customWidth="1"/>
    <col min="6408" max="6408" width="4.5546875" style="67" customWidth="1"/>
    <col min="6409" max="6410" width="5.6640625" style="67" customWidth="1"/>
    <col min="6411" max="6411" width="6.6640625" style="67" customWidth="1"/>
    <col min="6412" max="6412" width="9" style="67" customWidth="1"/>
    <col min="6413" max="6413" width="8" style="67" customWidth="1"/>
    <col min="6414" max="6414" width="7.33203125" style="67" customWidth="1"/>
    <col min="6415" max="6415" width="8.109375" style="67" customWidth="1"/>
    <col min="6416" max="6416" width="13.33203125" style="67" customWidth="1"/>
    <col min="6417" max="6656" width="9.109375" style="67"/>
    <col min="6657" max="6657" width="36.6640625" style="67" customWidth="1"/>
    <col min="6658" max="6658" width="5.5546875" style="67" customWidth="1"/>
    <col min="6659" max="6659" width="8.5546875" style="67" customWidth="1"/>
    <col min="6660" max="6660" width="7.33203125" style="67" customWidth="1"/>
    <col min="6661" max="6661" width="8.5546875" style="67" customWidth="1"/>
    <col min="6662" max="6662" width="5.33203125" style="67" customWidth="1"/>
    <col min="6663" max="6663" width="7.33203125" style="67" customWidth="1"/>
    <col min="6664" max="6664" width="4.5546875" style="67" customWidth="1"/>
    <col min="6665" max="6666" width="5.6640625" style="67" customWidth="1"/>
    <col min="6667" max="6667" width="6.6640625" style="67" customWidth="1"/>
    <col min="6668" max="6668" width="9" style="67" customWidth="1"/>
    <col min="6669" max="6669" width="8" style="67" customWidth="1"/>
    <col min="6670" max="6670" width="7.33203125" style="67" customWidth="1"/>
    <col min="6671" max="6671" width="8.109375" style="67" customWidth="1"/>
    <col min="6672" max="6672" width="13.33203125" style="67" customWidth="1"/>
    <col min="6673" max="6912" width="9.109375" style="67"/>
    <col min="6913" max="6913" width="36.6640625" style="67" customWidth="1"/>
    <col min="6914" max="6914" width="5.5546875" style="67" customWidth="1"/>
    <col min="6915" max="6915" width="8.5546875" style="67" customWidth="1"/>
    <col min="6916" max="6916" width="7.33203125" style="67" customWidth="1"/>
    <col min="6917" max="6917" width="8.5546875" style="67" customWidth="1"/>
    <col min="6918" max="6918" width="5.33203125" style="67" customWidth="1"/>
    <col min="6919" max="6919" width="7.33203125" style="67" customWidth="1"/>
    <col min="6920" max="6920" width="4.5546875" style="67" customWidth="1"/>
    <col min="6921" max="6922" width="5.6640625" style="67" customWidth="1"/>
    <col min="6923" max="6923" width="6.6640625" style="67" customWidth="1"/>
    <col min="6924" max="6924" width="9" style="67" customWidth="1"/>
    <col min="6925" max="6925" width="8" style="67" customWidth="1"/>
    <col min="6926" max="6926" width="7.33203125" style="67" customWidth="1"/>
    <col min="6927" max="6927" width="8.109375" style="67" customWidth="1"/>
    <col min="6928" max="6928" width="13.33203125" style="67" customWidth="1"/>
    <col min="6929" max="7168" width="9.109375" style="67"/>
    <col min="7169" max="7169" width="36.6640625" style="67" customWidth="1"/>
    <col min="7170" max="7170" width="5.5546875" style="67" customWidth="1"/>
    <col min="7171" max="7171" width="8.5546875" style="67" customWidth="1"/>
    <col min="7172" max="7172" width="7.33203125" style="67" customWidth="1"/>
    <col min="7173" max="7173" width="8.5546875" style="67" customWidth="1"/>
    <col min="7174" max="7174" width="5.33203125" style="67" customWidth="1"/>
    <col min="7175" max="7175" width="7.33203125" style="67" customWidth="1"/>
    <col min="7176" max="7176" width="4.5546875" style="67" customWidth="1"/>
    <col min="7177" max="7178" width="5.6640625" style="67" customWidth="1"/>
    <col min="7179" max="7179" width="6.6640625" style="67" customWidth="1"/>
    <col min="7180" max="7180" width="9" style="67" customWidth="1"/>
    <col min="7181" max="7181" width="8" style="67" customWidth="1"/>
    <col min="7182" max="7182" width="7.33203125" style="67" customWidth="1"/>
    <col min="7183" max="7183" width="8.109375" style="67" customWidth="1"/>
    <col min="7184" max="7184" width="13.33203125" style="67" customWidth="1"/>
    <col min="7185" max="7424" width="9.109375" style="67"/>
    <col min="7425" max="7425" width="36.6640625" style="67" customWidth="1"/>
    <col min="7426" max="7426" width="5.5546875" style="67" customWidth="1"/>
    <col min="7427" max="7427" width="8.5546875" style="67" customWidth="1"/>
    <col min="7428" max="7428" width="7.33203125" style="67" customWidth="1"/>
    <col min="7429" max="7429" width="8.5546875" style="67" customWidth="1"/>
    <col min="7430" max="7430" width="5.33203125" style="67" customWidth="1"/>
    <col min="7431" max="7431" width="7.33203125" style="67" customWidth="1"/>
    <col min="7432" max="7432" width="4.5546875" style="67" customWidth="1"/>
    <col min="7433" max="7434" width="5.6640625" style="67" customWidth="1"/>
    <col min="7435" max="7435" width="6.6640625" style="67" customWidth="1"/>
    <col min="7436" max="7436" width="9" style="67" customWidth="1"/>
    <col min="7437" max="7437" width="8" style="67" customWidth="1"/>
    <col min="7438" max="7438" width="7.33203125" style="67" customWidth="1"/>
    <col min="7439" max="7439" width="8.109375" style="67" customWidth="1"/>
    <col min="7440" max="7440" width="13.33203125" style="67" customWidth="1"/>
    <col min="7441" max="7680" width="9.109375" style="67"/>
    <col min="7681" max="7681" width="36.6640625" style="67" customWidth="1"/>
    <col min="7682" max="7682" width="5.5546875" style="67" customWidth="1"/>
    <col min="7683" max="7683" width="8.5546875" style="67" customWidth="1"/>
    <col min="7684" max="7684" width="7.33203125" style="67" customWidth="1"/>
    <col min="7685" max="7685" width="8.5546875" style="67" customWidth="1"/>
    <col min="7686" max="7686" width="5.33203125" style="67" customWidth="1"/>
    <col min="7687" max="7687" width="7.33203125" style="67" customWidth="1"/>
    <col min="7688" max="7688" width="4.5546875" style="67" customWidth="1"/>
    <col min="7689" max="7690" width="5.6640625" style="67" customWidth="1"/>
    <col min="7691" max="7691" width="6.6640625" style="67" customWidth="1"/>
    <col min="7692" max="7692" width="9" style="67" customWidth="1"/>
    <col min="7693" max="7693" width="8" style="67" customWidth="1"/>
    <col min="7694" max="7694" width="7.33203125" style="67" customWidth="1"/>
    <col min="7695" max="7695" width="8.109375" style="67" customWidth="1"/>
    <col min="7696" max="7696" width="13.33203125" style="67" customWidth="1"/>
    <col min="7697" max="7936" width="9.109375" style="67"/>
    <col min="7937" max="7937" width="36.6640625" style="67" customWidth="1"/>
    <col min="7938" max="7938" width="5.5546875" style="67" customWidth="1"/>
    <col min="7939" max="7939" width="8.5546875" style="67" customWidth="1"/>
    <col min="7940" max="7940" width="7.33203125" style="67" customWidth="1"/>
    <col min="7941" max="7941" width="8.5546875" style="67" customWidth="1"/>
    <col min="7942" max="7942" width="5.33203125" style="67" customWidth="1"/>
    <col min="7943" max="7943" width="7.33203125" style="67" customWidth="1"/>
    <col min="7944" max="7944" width="4.5546875" style="67" customWidth="1"/>
    <col min="7945" max="7946" width="5.6640625" style="67" customWidth="1"/>
    <col min="7947" max="7947" width="6.6640625" style="67" customWidth="1"/>
    <col min="7948" max="7948" width="9" style="67" customWidth="1"/>
    <col min="7949" max="7949" width="8" style="67" customWidth="1"/>
    <col min="7950" max="7950" width="7.33203125" style="67" customWidth="1"/>
    <col min="7951" max="7951" width="8.109375" style="67" customWidth="1"/>
    <col min="7952" max="7952" width="13.33203125" style="67" customWidth="1"/>
    <col min="7953" max="8192" width="9.109375" style="67"/>
    <col min="8193" max="8193" width="36.6640625" style="67" customWidth="1"/>
    <col min="8194" max="8194" width="5.5546875" style="67" customWidth="1"/>
    <col min="8195" max="8195" width="8.5546875" style="67" customWidth="1"/>
    <col min="8196" max="8196" width="7.33203125" style="67" customWidth="1"/>
    <col min="8197" max="8197" width="8.5546875" style="67" customWidth="1"/>
    <col min="8198" max="8198" width="5.33203125" style="67" customWidth="1"/>
    <col min="8199" max="8199" width="7.33203125" style="67" customWidth="1"/>
    <col min="8200" max="8200" width="4.5546875" style="67" customWidth="1"/>
    <col min="8201" max="8202" width="5.6640625" style="67" customWidth="1"/>
    <col min="8203" max="8203" width="6.6640625" style="67" customWidth="1"/>
    <col min="8204" max="8204" width="9" style="67" customWidth="1"/>
    <col min="8205" max="8205" width="8" style="67" customWidth="1"/>
    <col min="8206" max="8206" width="7.33203125" style="67" customWidth="1"/>
    <col min="8207" max="8207" width="8.109375" style="67" customWidth="1"/>
    <col min="8208" max="8208" width="13.33203125" style="67" customWidth="1"/>
    <col min="8209" max="8448" width="9.109375" style="67"/>
    <col min="8449" max="8449" width="36.6640625" style="67" customWidth="1"/>
    <col min="8450" max="8450" width="5.5546875" style="67" customWidth="1"/>
    <col min="8451" max="8451" width="8.5546875" style="67" customWidth="1"/>
    <col min="8452" max="8452" width="7.33203125" style="67" customWidth="1"/>
    <col min="8453" max="8453" width="8.5546875" style="67" customWidth="1"/>
    <col min="8454" max="8454" width="5.33203125" style="67" customWidth="1"/>
    <col min="8455" max="8455" width="7.33203125" style="67" customWidth="1"/>
    <col min="8456" max="8456" width="4.5546875" style="67" customWidth="1"/>
    <col min="8457" max="8458" width="5.6640625" style="67" customWidth="1"/>
    <col min="8459" max="8459" width="6.6640625" style="67" customWidth="1"/>
    <col min="8460" max="8460" width="9" style="67" customWidth="1"/>
    <col min="8461" max="8461" width="8" style="67" customWidth="1"/>
    <col min="8462" max="8462" width="7.33203125" style="67" customWidth="1"/>
    <col min="8463" max="8463" width="8.109375" style="67" customWidth="1"/>
    <col min="8464" max="8464" width="13.33203125" style="67" customWidth="1"/>
    <col min="8465" max="8704" width="9.109375" style="67"/>
    <col min="8705" max="8705" width="36.6640625" style="67" customWidth="1"/>
    <col min="8706" max="8706" width="5.5546875" style="67" customWidth="1"/>
    <col min="8707" max="8707" width="8.5546875" style="67" customWidth="1"/>
    <col min="8708" max="8708" width="7.33203125" style="67" customWidth="1"/>
    <col min="8709" max="8709" width="8.5546875" style="67" customWidth="1"/>
    <col min="8710" max="8710" width="5.33203125" style="67" customWidth="1"/>
    <col min="8711" max="8711" width="7.33203125" style="67" customWidth="1"/>
    <col min="8712" max="8712" width="4.5546875" style="67" customWidth="1"/>
    <col min="8713" max="8714" width="5.6640625" style="67" customWidth="1"/>
    <col min="8715" max="8715" width="6.6640625" style="67" customWidth="1"/>
    <col min="8716" max="8716" width="9" style="67" customWidth="1"/>
    <col min="8717" max="8717" width="8" style="67" customWidth="1"/>
    <col min="8718" max="8718" width="7.33203125" style="67" customWidth="1"/>
    <col min="8719" max="8719" width="8.109375" style="67" customWidth="1"/>
    <col min="8720" max="8720" width="13.33203125" style="67" customWidth="1"/>
    <col min="8721" max="8960" width="9.109375" style="67"/>
    <col min="8961" max="8961" width="36.6640625" style="67" customWidth="1"/>
    <col min="8962" max="8962" width="5.5546875" style="67" customWidth="1"/>
    <col min="8963" max="8963" width="8.5546875" style="67" customWidth="1"/>
    <col min="8964" max="8964" width="7.33203125" style="67" customWidth="1"/>
    <col min="8965" max="8965" width="8.5546875" style="67" customWidth="1"/>
    <col min="8966" max="8966" width="5.33203125" style="67" customWidth="1"/>
    <col min="8967" max="8967" width="7.33203125" style="67" customWidth="1"/>
    <col min="8968" max="8968" width="4.5546875" style="67" customWidth="1"/>
    <col min="8969" max="8970" width="5.6640625" style="67" customWidth="1"/>
    <col min="8971" max="8971" width="6.6640625" style="67" customWidth="1"/>
    <col min="8972" max="8972" width="9" style="67" customWidth="1"/>
    <col min="8973" max="8973" width="8" style="67" customWidth="1"/>
    <col min="8974" max="8974" width="7.33203125" style="67" customWidth="1"/>
    <col min="8975" max="8975" width="8.109375" style="67" customWidth="1"/>
    <col min="8976" max="8976" width="13.33203125" style="67" customWidth="1"/>
    <col min="8977" max="9216" width="9.109375" style="67"/>
    <col min="9217" max="9217" width="36.6640625" style="67" customWidth="1"/>
    <col min="9218" max="9218" width="5.5546875" style="67" customWidth="1"/>
    <col min="9219" max="9219" width="8.5546875" style="67" customWidth="1"/>
    <col min="9220" max="9220" width="7.33203125" style="67" customWidth="1"/>
    <col min="9221" max="9221" width="8.5546875" style="67" customWidth="1"/>
    <col min="9222" max="9222" width="5.33203125" style="67" customWidth="1"/>
    <col min="9223" max="9223" width="7.33203125" style="67" customWidth="1"/>
    <col min="9224" max="9224" width="4.5546875" style="67" customWidth="1"/>
    <col min="9225" max="9226" width="5.6640625" style="67" customWidth="1"/>
    <col min="9227" max="9227" width="6.6640625" style="67" customWidth="1"/>
    <col min="9228" max="9228" width="9" style="67" customWidth="1"/>
    <col min="9229" max="9229" width="8" style="67" customWidth="1"/>
    <col min="9230" max="9230" width="7.33203125" style="67" customWidth="1"/>
    <col min="9231" max="9231" width="8.109375" style="67" customWidth="1"/>
    <col min="9232" max="9232" width="13.33203125" style="67" customWidth="1"/>
    <col min="9233" max="9472" width="9.109375" style="67"/>
    <col min="9473" max="9473" width="36.6640625" style="67" customWidth="1"/>
    <col min="9474" max="9474" width="5.5546875" style="67" customWidth="1"/>
    <col min="9475" max="9475" width="8.5546875" style="67" customWidth="1"/>
    <col min="9476" max="9476" width="7.33203125" style="67" customWidth="1"/>
    <col min="9477" max="9477" width="8.5546875" style="67" customWidth="1"/>
    <col min="9478" max="9478" width="5.33203125" style="67" customWidth="1"/>
    <col min="9479" max="9479" width="7.33203125" style="67" customWidth="1"/>
    <col min="9480" max="9480" width="4.5546875" style="67" customWidth="1"/>
    <col min="9481" max="9482" width="5.6640625" style="67" customWidth="1"/>
    <col min="9483" max="9483" width="6.6640625" style="67" customWidth="1"/>
    <col min="9484" max="9484" width="9" style="67" customWidth="1"/>
    <col min="9485" max="9485" width="8" style="67" customWidth="1"/>
    <col min="9486" max="9486" width="7.33203125" style="67" customWidth="1"/>
    <col min="9487" max="9487" width="8.109375" style="67" customWidth="1"/>
    <col min="9488" max="9488" width="13.33203125" style="67" customWidth="1"/>
    <col min="9489" max="9728" width="9.109375" style="67"/>
    <col min="9729" max="9729" width="36.6640625" style="67" customWidth="1"/>
    <col min="9730" max="9730" width="5.5546875" style="67" customWidth="1"/>
    <col min="9731" max="9731" width="8.5546875" style="67" customWidth="1"/>
    <col min="9732" max="9732" width="7.33203125" style="67" customWidth="1"/>
    <col min="9733" max="9733" width="8.5546875" style="67" customWidth="1"/>
    <col min="9734" max="9734" width="5.33203125" style="67" customWidth="1"/>
    <col min="9735" max="9735" width="7.33203125" style="67" customWidth="1"/>
    <col min="9736" max="9736" width="4.5546875" style="67" customWidth="1"/>
    <col min="9737" max="9738" width="5.6640625" style="67" customWidth="1"/>
    <col min="9739" max="9739" width="6.6640625" style="67" customWidth="1"/>
    <col min="9740" max="9740" width="9" style="67" customWidth="1"/>
    <col min="9741" max="9741" width="8" style="67" customWidth="1"/>
    <col min="9742" max="9742" width="7.33203125" style="67" customWidth="1"/>
    <col min="9743" max="9743" width="8.109375" style="67" customWidth="1"/>
    <col min="9744" max="9744" width="13.33203125" style="67" customWidth="1"/>
    <col min="9745" max="9984" width="9.109375" style="67"/>
    <col min="9985" max="9985" width="36.6640625" style="67" customWidth="1"/>
    <col min="9986" max="9986" width="5.5546875" style="67" customWidth="1"/>
    <col min="9987" max="9987" width="8.5546875" style="67" customWidth="1"/>
    <col min="9988" max="9988" width="7.33203125" style="67" customWidth="1"/>
    <col min="9989" max="9989" width="8.5546875" style="67" customWidth="1"/>
    <col min="9990" max="9990" width="5.33203125" style="67" customWidth="1"/>
    <col min="9991" max="9991" width="7.33203125" style="67" customWidth="1"/>
    <col min="9992" max="9992" width="4.5546875" style="67" customWidth="1"/>
    <col min="9993" max="9994" width="5.6640625" style="67" customWidth="1"/>
    <col min="9995" max="9995" width="6.6640625" style="67" customWidth="1"/>
    <col min="9996" max="9996" width="9" style="67" customWidth="1"/>
    <col min="9997" max="9997" width="8" style="67" customWidth="1"/>
    <col min="9998" max="9998" width="7.33203125" style="67" customWidth="1"/>
    <col min="9999" max="9999" width="8.109375" style="67" customWidth="1"/>
    <col min="10000" max="10000" width="13.33203125" style="67" customWidth="1"/>
    <col min="10001" max="10240" width="9.109375" style="67"/>
    <col min="10241" max="10241" width="36.6640625" style="67" customWidth="1"/>
    <col min="10242" max="10242" width="5.5546875" style="67" customWidth="1"/>
    <col min="10243" max="10243" width="8.5546875" style="67" customWidth="1"/>
    <col min="10244" max="10244" width="7.33203125" style="67" customWidth="1"/>
    <col min="10245" max="10245" width="8.5546875" style="67" customWidth="1"/>
    <col min="10246" max="10246" width="5.33203125" style="67" customWidth="1"/>
    <col min="10247" max="10247" width="7.33203125" style="67" customWidth="1"/>
    <col min="10248" max="10248" width="4.5546875" style="67" customWidth="1"/>
    <col min="10249" max="10250" width="5.6640625" style="67" customWidth="1"/>
    <col min="10251" max="10251" width="6.6640625" style="67" customWidth="1"/>
    <col min="10252" max="10252" width="9" style="67" customWidth="1"/>
    <col min="10253" max="10253" width="8" style="67" customWidth="1"/>
    <col min="10254" max="10254" width="7.33203125" style="67" customWidth="1"/>
    <col min="10255" max="10255" width="8.109375" style="67" customWidth="1"/>
    <col min="10256" max="10256" width="13.33203125" style="67" customWidth="1"/>
    <col min="10257" max="10496" width="9.109375" style="67"/>
    <col min="10497" max="10497" width="36.6640625" style="67" customWidth="1"/>
    <col min="10498" max="10498" width="5.5546875" style="67" customWidth="1"/>
    <col min="10499" max="10499" width="8.5546875" style="67" customWidth="1"/>
    <col min="10500" max="10500" width="7.33203125" style="67" customWidth="1"/>
    <col min="10501" max="10501" width="8.5546875" style="67" customWidth="1"/>
    <col min="10502" max="10502" width="5.33203125" style="67" customWidth="1"/>
    <col min="10503" max="10503" width="7.33203125" style="67" customWidth="1"/>
    <col min="10504" max="10504" width="4.5546875" style="67" customWidth="1"/>
    <col min="10505" max="10506" width="5.6640625" style="67" customWidth="1"/>
    <col min="10507" max="10507" width="6.6640625" style="67" customWidth="1"/>
    <col min="10508" max="10508" width="9" style="67" customWidth="1"/>
    <col min="10509" max="10509" width="8" style="67" customWidth="1"/>
    <col min="10510" max="10510" width="7.33203125" style="67" customWidth="1"/>
    <col min="10511" max="10511" width="8.109375" style="67" customWidth="1"/>
    <col min="10512" max="10512" width="13.33203125" style="67" customWidth="1"/>
    <col min="10513" max="10752" width="9.109375" style="67"/>
    <col min="10753" max="10753" width="36.6640625" style="67" customWidth="1"/>
    <col min="10754" max="10754" width="5.5546875" style="67" customWidth="1"/>
    <col min="10755" max="10755" width="8.5546875" style="67" customWidth="1"/>
    <col min="10756" max="10756" width="7.33203125" style="67" customWidth="1"/>
    <col min="10757" max="10757" width="8.5546875" style="67" customWidth="1"/>
    <col min="10758" max="10758" width="5.33203125" style="67" customWidth="1"/>
    <col min="10759" max="10759" width="7.33203125" style="67" customWidth="1"/>
    <col min="10760" max="10760" width="4.5546875" style="67" customWidth="1"/>
    <col min="10761" max="10762" width="5.6640625" style="67" customWidth="1"/>
    <col min="10763" max="10763" width="6.6640625" style="67" customWidth="1"/>
    <col min="10764" max="10764" width="9" style="67" customWidth="1"/>
    <col min="10765" max="10765" width="8" style="67" customWidth="1"/>
    <col min="10766" max="10766" width="7.33203125" style="67" customWidth="1"/>
    <col min="10767" max="10767" width="8.109375" style="67" customWidth="1"/>
    <col min="10768" max="10768" width="13.33203125" style="67" customWidth="1"/>
    <col min="10769" max="11008" width="9.109375" style="67"/>
    <col min="11009" max="11009" width="36.6640625" style="67" customWidth="1"/>
    <col min="11010" max="11010" width="5.5546875" style="67" customWidth="1"/>
    <col min="11011" max="11011" width="8.5546875" style="67" customWidth="1"/>
    <col min="11012" max="11012" width="7.33203125" style="67" customWidth="1"/>
    <col min="11013" max="11013" width="8.5546875" style="67" customWidth="1"/>
    <col min="11014" max="11014" width="5.33203125" style="67" customWidth="1"/>
    <col min="11015" max="11015" width="7.33203125" style="67" customWidth="1"/>
    <col min="11016" max="11016" width="4.5546875" style="67" customWidth="1"/>
    <col min="11017" max="11018" width="5.6640625" style="67" customWidth="1"/>
    <col min="11019" max="11019" width="6.6640625" style="67" customWidth="1"/>
    <col min="11020" max="11020" width="9" style="67" customWidth="1"/>
    <col min="11021" max="11021" width="8" style="67" customWidth="1"/>
    <col min="11022" max="11022" width="7.33203125" style="67" customWidth="1"/>
    <col min="11023" max="11023" width="8.109375" style="67" customWidth="1"/>
    <col min="11024" max="11024" width="13.33203125" style="67" customWidth="1"/>
    <col min="11025" max="11264" width="9.109375" style="67"/>
    <col min="11265" max="11265" width="36.6640625" style="67" customWidth="1"/>
    <col min="11266" max="11266" width="5.5546875" style="67" customWidth="1"/>
    <col min="11267" max="11267" width="8.5546875" style="67" customWidth="1"/>
    <col min="11268" max="11268" width="7.33203125" style="67" customWidth="1"/>
    <col min="11269" max="11269" width="8.5546875" style="67" customWidth="1"/>
    <col min="11270" max="11270" width="5.33203125" style="67" customWidth="1"/>
    <col min="11271" max="11271" width="7.33203125" style="67" customWidth="1"/>
    <col min="11272" max="11272" width="4.5546875" style="67" customWidth="1"/>
    <col min="11273" max="11274" width="5.6640625" style="67" customWidth="1"/>
    <col min="11275" max="11275" width="6.6640625" style="67" customWidth="1"/>
    <col min="11276" max="11276" width="9" style="67" customWidth="1"/>
    <col min="11277" max="11277" width="8" style="67" customWidth="1"/>
    <col min="11278" max="11278" width="7.33203125" style="67" customWidth="1"/>
    <col min="11279" max="11279" width="8.109375" style="67" customWidth="1"/>
    <col min="11280" max="11280" width="13.33203125" style="67" customWidth="1"/>
    <col min="11281" max="11520" width="9.109375" style="67"/>
    <col min="11521" max="11521" width="36.6640625" style="67" customWidth="1"/>
    <col min="11522" max="11522" width="5.5546875" style="67" customWidth="1"/>
    <col min="11523" max="11523" width="8.5546875" style="67" customWidth="1"/>
    <col min="11524" max="11524" width="7.33203125" style="67" customWidth="1"/>
    <col min="11525" max="11525" width="8.5546875" style="67" customWidth="1"/>
    <col min="11526" max="11526" width="5.33203125" style="67" customWidth="1"/>
    <col min="11527" max="11527" width="7.33203125" style="67" customWidth="1"/>
    <col min="11528" max="11528" width="4.5546875" style="67" customWidth="1"/>
    <col min="11529" max="11530" width="5.6640625" style="67" customWidth="1"/>
    <col min="11531" max="11531" width="6.6640625" style="67" customWidth="1"/>
    <col min="11532" max="11532" width="9" style="67" customWidth="1"/>
    <col min="11533" max="11533" width="8" style="67" customWidth="1"/>
    <col min="11534" max="11534" width="7.33203125" style="67" customWidth="1"/>
    <col min="11535" max="11535" width="8.109375" style="67" customWidth="1"/>
    <col min="11536" max="11536" width="13.33203125" style="67" customWidth="1"/>
    <col min="11537" max="11776" width="9.109375" style="67"/>
    <col min="11777" max="11777" width="36.6640625" style="67" customWidth="1"/>
    <col min="11778" max="11778" width="5.5546875" style="67" customWidth="1"/>
    <col min="11779" max="11779" width="8.5546875" style="67" customWidth="1"/>
    <col min="11780" max="11780" width="7.33203125" style="67" customWidth="1"/>
    <col min="11781" max="11781" width="8.5546875" style="67" customWidth="1"/>
    <col min="11782" max="11782" width="5.33203125" style="67" customWidth="1"/>
    <col min="11783" max="11783" width="7.33203125" style="67" customWidth="1"/>
    <col min="11784" max="11784" width="4.5546875" style="67" customWidth="1"/>
    <col min="11785" max="11786" width="5.6640625" style="67" customWidth="1"/>
    <col min="11787" max="11787" width="6.6640625" style="67" customWidth="1"/>
    <col min="11788" max="11788" width="9" style="67" customWidth="1"/>
    <col min="11789" max="11789" width="8" style="67" customWidth="1"/>
    <col min="11790" max="11790" width="7.33203125" style="67" customWidth="1"/>
    <col min="11791" max="11791" width="8.109375" style="67" customWidth="1"/>
    <col min="11792" max="11792" width="13.33203125" style="67" customWidth="1"/>
    <col min="11793" max="12032" width="9.109375" style="67"/>
    <col min="12033" max="12033" width="36.6640625" style="67" customWidth="1"/>
    <col min="12034" max="12034" width="5.5546875" style="67" customWidth="1"/>
    <col min="12035" max="12035" width="8.5546875" style="67" customWidth="1"/>
    <col min="12036" max="12036" width="7.33203125" style="67" customWidth="1"/>
    <col min="12037" max="12037" width="8.5546875" style="67" customWidth="1"/>
    <col min="12038" max="12038" width="5.33203125" style="67" customWidth="1"/>
    <col min="12039" max="12039" width="7.33203125" style="67" customWidth="1"/>
    <col min="12040" max="12040" width="4.5546875" style="67" customWidth="1"/>
    <col min="12041" max="12042" width="5.6640625" style="67" customWidth="1"/>
    <col min="12043" max="12043" width="6.6640625" style="67" customWidth="1"/>
    <col min="12044" max="12044" width="9" style="67" customWidth="1"/>
    <col min="12045" max="12045" width="8" style="67" customWidth="1"/>
    <col min="12046" max="12046" width="7.33203125" style="67" customWidth="1"/>
    <col min="12047" max="12047" width="8.109375" style="67" customWidth="1"/>
    <col min="12048" max="12048" width="13.33203125" style="67" customWidth="1"/>
    <col min="12049" max="12288" width="9.109375" style="67"/>
    <col min="12289" max="12289" width="36.6640625" style="67" customWidth="1"/>
    <col min="12290" max="12290" width="5.5546875" style="67" customWidth="1"/>
    <col min="12291" max="12291" width="8.5546875" style="67" customWidth="1"/>
    <col min="12292" max="12292" width="7.33203125" style="67" customWidth="1"/>
    <col min="12293" max="12293" width="8.5546875" style="67" customWidth="1"/>
    <col min="12294" max="12294" width="5.33203125" style="67" customWidth="1"/>
    <col min="12295" max="12295" width="7.33203125" style="67" customWidth="1"/>
    <col min="12296" max="12296" width="4.5546875" style="67" customWidth="1"/>
    <col min="12297" max="12298" width="5.6640625" style="67" customWidth="1"/>
    <col min="12299" max="12299" width="6.6640625" style="67" customWidth="1"/>
    <col min="12300" max="12300" width="9" style="67" customWidth="1"/>
    <col min="12301" max="12301" width="8" style="67" customWidth="1"/>
    <col min="12302" max="12302" width="7.33203125" style="67" customWidth="1"/>
    <col min="12303" max="12303" width="8.109375" style="67" customWidth="1"/>
    <col min="12304" max="12304" width="13.33203125" style="67" customWidth="1"/>
    <col min="12305" max="12544" width="9.109375" style="67"/>
    <col min="12545" max="12545" width="36.6640625" style="67" customWidth="1"/>
    <col min="12546" max="12546" width="5.5546875" style="67" customWidth="1"/>
    <col min="12547" max="12547" width="8.5546875" style="67" customWidth="1"/>
    <col min="12548" max="12548" width="7.33203125" style="67" customWidth="1"/>
    <col min="12549" max="12549" width="8.5546875" style="67" customWidth="1"/>
    <col min="12550" max="12550" width="5.33203125" style="67" customWidth="1"/>
    <col min="12551" max="12551" width="7.33203125" style="67" customWidth="1"/>
    <col min="12552" max="12552" width="4.5546875" style="67" customWidth="1"/>
    <col min="12553" max="12554" width="5.6640625" style="67" customWidth="1"/>
    <col min="12555" max="12555" width="6.6640625" style="67" customWidth="1"/>
    <col min="12556" max="12556" width="9" style="67" customWidth="1"/>
    <col min="12557" max="12557" width="8" style="67" customWidth="1"/>
    <col min="12558" max="12558" width="7.33203125" style="67" customWidth="1"/>
    <col min="12559" max="12559" width="8.109375" style="67" customWidth="1"/>
    <col min="12560" max="12560" width="13.33203125" style="67" customWidth="1"/>
    <col min="12561" max="12800" width="9.109375" style="67"/>
    <col min="12801" max="12801" width="36.6640625" style="67" customWidth="1"/>
    <col min="12802" max="12802" width="5.5546875" style="67" customWidth="1"/>
    <col min="12803" max="12803" width="8.5546875" style="67" customWidth="1"/>
    <col min="12804" max="12804" width="7.33203125" style="67" customWidth="1"/>
    <col min="12805" max="12805" width="8.5546875" style="67" customWidth="1"/>
    <col min="12806" max="12806" width="5.33203125" style="67" customWidth="1"/>
    <col min="12807" max="12807" width="7.33203125" style="67" customWidth="1"/>
    <col min="12808" max="12808" width="4.5546875" style="67" customWidth="1"/>
    <col min="12809" max="12810" width="5.6640625" style="67" customWidth="1"/>
    <col min="12811" max="12811" width="6.6640625" style="67" customWidth="1"/>
    <col min="12812" max="12812" width="9" style="67" customWidth="1"/>
    <col min="12813" max="12813" width="8" style="67" customWidth="1"/>
    <col min="12814" max="12814" width="7.33203125" style="67" customWidth="1"/>
    <col min="12815" max="12815" width="8.109375" style="67" customWidth="1"/>
    <col min="12816" max="12816" width="13.33203125" style="67" customWidth="1"/>
    <col min="12817" max="13056" width="9.109375" style="67"/>
    <col min="13057" max="13057" width="36.6640625" style="67" customWidth="1"/>
    <col min="13058" max="13058" width="5.5546875" style="67" customWidth="1"/>
    <col min="13059" max="13059" width="8.5546875" style="67" customWidth="1"/>
    <col min="13060" max="13060" width="7.33203125" style="67" customWidth="1"/>
    <col min="13061" max="13061" width="8.5546875" style="67" customWidth="1"/>
    <col min="13062" max="13062" width="5.33203125" style="67" customWidth="1"/>
    <col min="13063" max="13063" width="7.33203125" style="67" customWidth="1"/>
    <col min="13064" max="13064" width="4.5546875" style="67" customWidth="1"/>
    <col min="13065" max="13066" width="5.6640625" style="67" customWidth="1"/>
    <col min="13067" max="13067" width="6.6640625" style="67" customWidth="1"/>
    <col min="13068" max="13068" width="9" style="67" customWidth="1"/>
    <col min="13069" max="13069" width="8" style="67" customWidth="1"/>
    <col min="13070" max="13070" width="7.33203125" style="67" customWidth="1"/>
    <col min="13071" max="13071" width="8.109375" style="67" customWidth="1"/>
    <col min="13072" max="13072" width="13.33203125" style="67" customWidth="1"/>
    <col min="13073" max="13312" width="9.109375" style="67"/>
    <col min="13313" max="13313" width="36.6640625" style="67" customWidth="1"/>
    <col min="13314" max="13314" width="5.5546875" style="67" customWidth="1"/>
    <col min="13315" max="13315" width="8.5546875" style="67" customWidth="1"/>
    <col min="13316" max="13316" width="7.33203125" style="67" customWidth="1"/>
    <col min="13317" max="13317" width="8.5546875" style="67" customWidth="1"/>
    <col min="13318" max="13318" width="5.33203125" style="67" customWidth="1"/>
    <col min="13319" max="13319" width="7.33203125" style="67" customWidth="1"/>
    <col min="13320" max="13320" width="4.5546875" style="67" customWidth="1"/>
    <col min="13321" max="13322" width="5.6640625" style="67" customWidth="1"/>
    <col min="13323" max="13323" width="6.6640625" style="67" customWidth="1"/>
    <col min="13324" max="13324" width="9" style="67" customWidth="1"/>
    <col min="13325" max="13325" width="8" style="67" customWidth="1"/>
    <col min="13326" max="13326" width="7.33203125" style="67" customWidth="1"/>
    <col min="13327" max="13327" width="8.109375" style="67" customWidth="1"/>
    <col min="13328" max="13328" width="13.33203125" style="67" customWidth="1"/>
    <col min="13329" max="13568" width="9.109375" style="67"/>
    <col min="13569" max="13569" width="36.6640625" style="67" customWidth="1"/>
    <col min="13570" max="13570" width="5.5546875" style="67" customWidth="1"/>
    <col min="13571" max="13571" width="8.5546875" style="67" customWidth="1"/>
    <col min="13572" max="13572" width="7.33203125" style="67" customWidth="1"/>
    <col min="13573" max="13573" width="8.5546875" style="67" customWidth="1"/>
    <col min="13574" max="13574" width="5.33203125" style="67" customWidth="1"/>
    <col min="13575" max="13575" width="7.33203125" style="67" customWidth="1"/>
    <col min="13576" max="13576" width="4.5546875" style="67" customWidth="1"/>
    <col min="13577" max="13578" width="5.6640625" style="67" customWidth="1"/>
    <col min="13579" max="13579" width="6.6640625" style="67" customWidth="1"/>
    <col min="13580" max="13580" width="9" style="67" customWidth="1"/>
    <col min="13581" max="13581" width="8" style="67" customWidth="1"/>
    <col min="13582" max="13582" width="7.33203125" style="67" customWidth="1"/>
    <col min="13583" max="13583" width="8.109375" style="67" customWidth="1"/>
    <col min="13584" max="13584" width="13.33203125" style="67" customWidth="1"/>
    <col min="13585" max="13824" width="9.109375" style="67"/>
    <col min="13825" max="13825" width="36.6640625" style="67" customWidth="1"/>
    <col min="13826" max="13826" width="5.5546875" style="67" customWidth="1"/>
    <col min="13827" max="13827" width="8.5546875" style="67" customWidth="1"/>
    <col min="13828" max="13828" width="7.33203125" style="67" customWidth="1"/>
    <col min="13829" max="13829" width="8.5546875" style="67" customWidth="1"/>
    <col min="13830" max="13830" width="5.33203125" style="67" customWidth="1"/>
    <col min="13831" max="13831" width="7.33203125" style="67" customWidth="1"/>
    <col min="13832" max="13832" width="4.5546875" style="67" customWidth="1"/>
    <col min="13833" max="13834" width="5.6640625" style="67" customWidth="1"/>
    <col min="13835" max="13835" width="6.6640625" style="67" customWidth="1"/>
    <col min="13836" max="13836" width="9" style="67" customWidth="1"/>
    <col min="13837" max="13837" width="8" style="67" customWidth="1"/>
    <col min="13838" max="13838" width="7.33203125" style="67" customWidth="1"/>
    <col min="13839" max="13839" width="8.109375" style="67" customWidth="1"/>
    <col min="13840" max="13840" width="13.33203125" style="67" customWidth="1"/>
    <col min="13841" max="14080" width="9.109375" style="67"/>
    <col min="14081" max="14081" width="36.6640625" style="67" customWidth="1"/>
    <col min="14082" max="14082" width="5.5546875" style="67" customWidth="1"/>
    <col min="14083" max="14083" width="8.5546875" style="67" customWidth="1"/>
    <col min="14084" max="14084" width="7.33203125" style="67" customWidth="1"/>
    <col min="14085" max="14085" width="8.5546875" style="67" customWidth="1"/>
    <col min="14086" max="14086" width="5.33203125" style="67" customWidth="1"/>
    <col min="14087" max="14087" width="7.33203125" style="67" customWidth="1"/>
    <col min="14088" max="14088" width="4.5546875" style="67" customWidth="1"/>
    <col min="14089" max="14090" width="5.6640625" style="67" customWidth="1"/>
    <col min="14091" max="14091" width="6.6640625" style="67" customWidth="1"/>
    <col min="14092" max="14092" width="9" style="67" customWidth="1"/>
    <col min="14093" max="14093" width="8" style="67" customWidth="1"/>
    <col min="14094" max="14094" width="7.33203125" style="67" customWidth="1"/>
    <col min="14095" max="14095" width="8.109375" style="67" customWidth="1"/>
    <col min="14096" max="14096" width="13.33203125" style="67" customWidth="1"/>
    <col min="14097" max="14336" width="9.109375" style="67"/>
    <col min="14337" max="14337" width="36.6640625" style="67" customWidth="1"/>
    <col min="14338" max="14338" width="5.5546875" style="67" customWidth="1"/>
    <col min="14339" max="14339" width="8.5546875" style="67" customWidth="1"/>
    <col min="14340" max="14340" width="7.33203125" style="67" customWidth="1"/>
    <col min="14341" max="14341" width="8.5546875" style="67" customWidth="1"/>
    <col min="14342" max="14342" width="5.33203125" style="67" customWidth="1"/>
    <col min="14343" max="14343" width="7.33203125" style="67" customWidth="1"/>
    <col min="14344" max="14344" width="4.5546875" style="67" customWidth="1"/>
    <col min="14345" max="14346" width="5.6640625" style="67" customWidth="1"/>
    <col min="14347" max="14347" width="6.6640625" style="67" customWidth="1"/>
    <col min="14348" max="14348" width="9" style="67" customWidth="1"/>
    <col min="14349" max="14349" width="8" style="67" customWidth="1"/>
    <col min="14350" max="14350" width="7.33203125" style="67" customWidth="1"/>
    <col min="14351" max="14351" width="8.109375" style="67" customWidth="1"/>
    <col min="14352" max="14352" width="13.33203125" style="67" customWidth="1"/>
    <col min="14353" max="14592" width="9.109375" style="67"/>
    <col min="14593" max="14593" width="36.6640625" style="67" customWidth="1"/>
    <col min="14594" max="14594" width="5.5546875" style="67" customWidth="1"/>
    <col min="14595" max="14595" width="8.5546875" style="67" customWidth="1"/>
    <col min="14596" max="14596" width="7.33203125" style="67" customWidth="1"/>
    <col min="14597" max="14597" width="8.5546875" style="67" customWidth="1"/>
    <col min="14598" max="14598" width="5.33203125" style="67" customWidth="1"/>
    <col min="14599" max="14599" width="7.33203125" style="67" customWidth="1"/>
    <col min="14600" max="14600" width="4.5546875" style="67" customWidth="1"/>
    <col min="14601" max="14602" width="5.6640625" style="67" customWidth="1"/>
    <col min="14603" max="14603" width="6.6640625" style="67" customWidth="1"/>
    <col min="14604" max="14604" width="9" style="67" customWidth="1"/>
    <col min="14605" max="14605" width="8" style="67" customWidth="1"/>
    <col min="14606" max="14606" width="7.33203125" style="67" customWidth="1"/>
    <col min="14607" max="14607" width="8.109375" style="67" customWidth="1"/>
    <col min="14608" max="14608" width="13.33203125" style="67" customWidth="1"/>
    <col min="14609" max="14848" width="9.109375" style="67"/>
    <col min="14849" max="14849" width="36.6640625" style="67" customWidth="1"/>
    <col min="14850" max="14850" width="5.5546875" style="67" customWidth="1"/>
    <col min="14851" max="14851" width="8.5546875" style="67" customWidth="1"/>
    <col min="14852" max="14852" width="7.33203125" style="67" customWidth="1"/>
    <col min="14853" max="14853" width="8.5546875" style="67" customWidth="1"/>
    <col min="14854" max="14854" width="5.33203125" style="67" customWidth="1"/>
    <col min="14855" max="14855" width="7.33203125" style="67" customWidth="1"/>
    <col min="14856" max="14856" width="4.5546875" style="67" customWidth="1"/>
    <col min="14857" max="14858" width="5.6640625" style="67" customWidth="1"/>
    <col min="14859" max="14859" width="6.6640625" style="67" customWidth="1"/>
    <col min="14860" max="14860" width="9" style="67" customWidth="1"/>
    <col min="14861" max="14861" width="8" style="67" customWidth="1"/>
    <col min="14862" max="14862" width="7.33203125" style="67" customWidth="1"/>
    <col min="14863" max="14863" width="8.109375" style="67" customWidth="1"/>
    <col min="14864" max="14864" width="13.33203125" style="67" customWidth="1"/>
    <col min="14865" max="15104" width="9.109375" style="67"/>
    <col min="15105" max="15105" width="36.6640625" style="67" customWidth="1"/>
    <col min="15106" max="15106" width="5.5546875" style="67" customWidth="1"/>
    <col min="15107" max="15107" width="8.5546875" style="67" customWidth="1"/>
    <col min="15108" max="15108" width="7.33203125" style="67" customWidth="1"/>
    <col min="15109" max="15109" width="8.5546875" style="67" customWidth="1"/>
    <col min="15110" max="15110" width="5.33203125" style="67" customWidth="1"/>
    <col min="15111" max="15111" width="7.33203125" style="67" customWidth="1"/>
    <col min="15112" max="15112" width="4.5546875" style="67" customWidth="1"/>
    <col min="15113" max="15114" width="5.6640625" style="67" customWidth="1"/>
    <col min="15115" max="15115" width="6.6640625" style="67" customWidth="1"/>
    <col min="15116" max="15116" width="9" style="67" customWidth="1"/>
    <col min="15117" max="15117" width="8" style="67" customWidth="1"/>
    <col min="15118" max="15118" width="7.33203125" style="67" customWidth="1"/>
    <col min="15119" max="15119" width="8.109375" style="67" customWidth="1"/>
    <col min="15120" max="15120" width="13.33203125" style="67" customWidth="1"/>
    <col min="15121" max="15360" width="9.109375" style="67"/>
    <col min="15361" max="15361" width="36.6640625" style="67" customWidth="1"/>
    <col min="15362" max="15362" width="5.5546875" style="67" customWidth="1"/>
    <col min="15363" max="15363" width="8.5546875" style="67" customWidth="1"/>
    <col min="15364" max="15364" width="7.33203125" style="67" customWidth="1"/>
    <col min="15365" max="15365" width="8.5546875" style="67" customWidth="1"/>
    <col min="15366" max="15366" width="5.33203125" style="67" customWidth="1"/>
    <col min="15367" max="15367" width="7.33203125" style="67" customWidth="1"/>
    <col min="15368" max="15368" width="4.5546875" style="67" customWidth="1"/>
    <col min="15369" max="15370" width="5.6640625" style="67" customWidth="1"/>
    <col min="15371" max="15371" width="6.6640625" style="67" customWidth="1"/>
    <col min="15372" max="15372" width="9" style="67" customWidth="1"/>
    <col min="15373" max="15373" width="8" style="67" customWidth="1"/>
    <col min="15374" max="15374" width="7.33203125" style="67" customWidth="1"/>
    <col min="15375" max="15375" width="8.109375" style="67" customWidth="1"/>
    <col min="15376" max="15376" width="13.33203125" style="67" customWidth="1"/>
    <col min="15377" max="15616" width="9.109375" style="67"/>
    <col min="15617" max="15617" width="36.6640625" style="67" customWidth="1"/>
    <col min="15618" max="15618" width="5.5546875" style="67" customWidth="1"/>
    <col min="15619" max="15619" width="8.5546875" style="67" customWidth="1"/>
    <col min="15620" max="15620" width="7.33203125" style="67" customWidth="1"/>
    <col min="15621" max="15621" width="8.5546875" style="67" customWidth="1"/>
    <col min="15622" max="15622" width="5.33203125" style="67" customWidth="1"/>
    <col min="15623" max="15623" width="7.33203125" style="67" customWidth="1"/>
    <col min="15624" max="15624" width="4.5546875" style="67" customWidth="1"/>
    <col min="15625" max="15626" width="5.6640625" style="67" customWidth="1"/>
    <col min="15627" max="15627" width="6.6640625" style="67" customWidth="1"/>
    <col min="15628" max="15628" width="9" style="67" customWidth="1"/>
    <col min="15629" max="15629" width="8" style="67" customWidth="1"/>
    <col min="15630" max="15630" width="7.33203125" style="67" customWidth="1"/>
    <col min="15631" max="15631" width="8.109375" style="67" customWidth="1"/>
    <col min="15632" max="15632" width="13.33203125" style="67" customWidth="1"/>
    <col min="15633" max="15872" width="9.109375" style="67"/>
    <col min="15873" max="15873" width="36.6640625" style="67" customWidth="1"/>
    <col min="15874" max="15874" width="5.5546875" style="67" customWidth="1"/>
    <col min="15875" max="15875" width="8.5546875" style="67" customWidth="1"/>
    <col min="15876" max="15876" width="7.33203125" style="67" customWidth="1"/>
    <col min="15877" max="15877" width="8.5546875" style="67" customWidth="1"/>
    <col min="15878" max="15878" width="5.33203125" style="67" customWidth="1"/>
    <col min="15879" max="15879" width="7.33203125" style="67" customWidth="1"/>
    <col min="15880" max="15880" width="4.5546875" style="67" customWidth="1"/>
    <col min="15881" max="15882" width="5.6640625" style="67" customWidth="1"/>
    <col min="15883" max="15883" width="6.6640625" style="67" customWidth="1"/>
    <col min="15884" max="15884" width="9" style="67" customWidth="1"/>
    <col min="15885" max="15885" width="8" style="67" customWidth="1"/>
    <col min="15886" max="15886" width="7.33203125" style="67" customWidth="1"/>
    <col min="15887" max="15887" width="8.109375" style="67" customWidth="1"/>
    <col min="15888" max="15888" width="13.33203125" style="67" customWidth="1"/>
    <col min="15889" max="16128" width="9.109375" style="67"/>
    <col min="16129" max="16129" width="36.6640625" style="67" customWidth="1"/>
    <col min="16130" max="16130" width="5.5546875" style="67" customWidth="1"/>
    <col min="16131" max="16131" width="8.5546875" style="67" customWidth="1"/>
    <col min="16132" max="16132" width="7.33203125" style="67" customWidth="1"/>
    <col min="16133" max="16133" width="8.5546875" style="67" customWidth="1"/>
    <col min="16134" max="16134" width="5.33203125" style="67" customWidth="1"/>
    <col min="16135" max="16135" width="7.33203125" style="67" customWidth="1"/>
    <col min="16136" max="16136" width="4.5546875" style="67" customWidth="1"/>
    <col min="16137" max="16138" width="5.6640625" style="67" customWidth="1"/>
    <col min="16139" max="16139" width="6.6640625" style="67" customWidth="1"/>
    <col min="16140" max="16140" width="9" style="67" customWidth="1"/>
    <col min="16141" max="16141" width="8" style="67" customWidth="1"/>
    <col min="16142" max="16142" width="7.33203125" style="67" customWidth="1"/>
    <col min="16143" max="16143" width="8.109375" style="67" customWidth="1"/>
    <col min="16144" max="16144" width="13.33203125" style="67" customWidth="1"/>
    <col min="16145" max="16384" width="9.109375" style="67"/>
  </cols>
  <sheetData>
    <row r="1" spans="1:15">
      <c r="J1" s="91" t="s">
        <v>652</v>
      </c>
    </row>
    <row r="2" spans="1:15" ht="18">
      <c r="A2" s="528" t="s">
        <v>370</v>
      </c>
      <c r="B2" s="528"/>
      <c r="C2" s="528"/>
      <c r="D2" s="528"/>
      <c r="E2" s="528"/>
      <c r="F2" s="528"/>
      <c r="G2" s="528"/>
      <c r="H2" s="528"/>
      <c r="I2" s="236"/>
      <c r="J2" s="236"/>
      <c r="K2" s="236"/>
      <c r="L2" s="236"/>
      <c r="M2" s="236"/>
      <c r="N2" s="236"/>
      <c r="O2" s="91"/>
    </row>
    <row r="3" spans="1:15" ht="18.75" customHeight="1">
      <c r="A3" s="527" t="s">
        <v>708</v>
      </c>
      <c r="B3" s="527"/>
      <c r="C3" s="527"/>
      <c r="D3" s="527"/>
      <c r="E3" s="527"/>
      <c r="F3" s="527"/>
      <c r="G3" s="527"/>
      <c r="H3" s="527"/>
      <c r="I3" s="248"/>
      <c r="J3" s="248"/>
      <c r="K3" s="248"/>
      <c r="L3" s="248"/>
      <c r="M3" s="248"/>
      <c r="N3" s="248"/>
      <c r="O3" s="248"/>
    </row>
    <row r="4" spans="1:15" ht="6" customHeight="1">
      <c r="A4" s="237"/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</row>
    <row r="5" spans="1:15">
      <c r="A5" s="454"/>
      <c r="B5" s="454"/>
      <c r="C5" s="454"/>
      <c r="D5" s="454"/>
      <c r="E5" s="454"/>
      <c r="F5" s="454"/>
      <c r="G5" s="454"/>
      <c r="H5" s="454"/>
      <c r="M5" s="237"/>
      <c r="N5" s="237"/>
    </row>
    <row r="6" spans="1:15">
      <c r="A6" s="244"/>
      <c r="B6" s="238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237"/>
      <c r="N6" s="237"/>
      <c r="O6" s="237"/>
    </row>
    <row r="7" spans="1:15">
      <c r="B7" s="82"/>
      <c r="C7" s="239"/>
      <c r="D7" s="239"/>
      <c r="E7" s="239"/>
      <c r="F7" s="239"/>
      <c r="G7" s="239"/>
      <c r="H7" s="239"/>
      <c r="I7" s="239"/>
      <c r="J7" s="239"/>
      <c r="K7" s="239"/>
      <c r="L7" s="82"/>
      <c r="M7" s="82"/>
      <c r="N7" s="82"/>
      <c r="O7" s="82"/>
    </row>
    <row r="8" spans="1:15">
      <c r="B8" s="240"/>
    </row>
    <row r="9" spans="1:15" ht="66" customHeight="1">
      <c r="A9" s="531" t="s">
        <v>662</v>
      </c>
      <c r="B9" s="531" t="s">
        <v>653</v>
      </c>
      <c r="C9" s="531" t="s">
        <v>654</v>
      </c>
      <c r="D9" s="531" t="s">
        <v>655</v>
      </c>
      <c r="E9" s="531" t="s">
        <v>656</v>
      </c>
      <c r="F9" s="531" t="s">
        <v>709</v>
      </c>
      <c r="G9" s="531" t="s">
        <v>658</v>
      </c>
      <c r="H9" s="533" t="s">
        <v>657</v>
      </c>
      <c r="I9" s="534"/>
      <c r="J9" s="535"/>
    </row>
    <row r="10" spans="1:15" ht="64.5" customHeight="1">
      <c r="A10" s="532"/>
      <c r="B10" s="532"/>
      <c r="C10" s="532"/>
      <c r="D10" s="532"/>
      <c r="E10" s="532"/>
      <c r="F10" s="532"/>
      <c r="G10" s="532"/>
      <c r="H10" s="389" t="s">
        <v>659</v>
      </c>
      <c r="I10" s="389" t="s">
        <v>663</v>
      </c>
      <c r="J10" s="401" t="s">
        <v>710</v>
      </c>
    </row>
    <row r="11" spans="1:15" ht="29.25" customHeight="1">
      <c r="A11" s="390">
        <v>1</v>
      </c>
      <c r="B11" s="390">
        <v>2</v>
      </c>
      <c r="C11" s="390">
        <v>3</v>
      </c>
      <c r="D11" s="390" t="s">
        <v>660</v>
      </c>
      <c r="E11" s="390" t="s">
        <v>661</v>
      </c>
      <c r="F11" s="390">
        <v>6</v>
      </c>
      <c r="G11" s="390">
        <v>7</v>
      </c>
      <c r="H11" s="390">
        <v>8</v>
      </c>
      <c r="I11" s="390">
        <v>9</v>
      </c>
      <c r="J11" s="390">
        <v>10</v>
      </c>
    </row>
    <row r="12" spans="1:15" ht="15.6">
      <c r="A12" s="391"/>
      <c r="B12" s="392"/>
      <c r="C12" s="393"/>
      <c r="D12" s="394"/>
      <c r="E12" s="394"/>
      <c r="F12" s="395"/>
      <c r="G12" s="395"/>
      <c r="H12" s="397"/>
      <c r="I12" s="396"/>
      <c r="J12" s="398"/>
    </row>
    <row r="13" spans="1:15" ht="15.6">
      <c r="A13" s="391"/>
      <c r="B13" s="392"/>
      <c r="C13" s="393"/>
      <c r="D13" s="394"/>
      <c r="E13" s="394"/>
      <c r="F13" s="395"/>
      <c r="G13" s="395"/>
      <c r="H13" s="397"/>
      <c r="I13" s="396"/>
      <c r="J13" s="398"/>
    </row>
    <row r="14" spans="1:15" ht="15.6">
      <c r="A14" s="391" t="s">
        <v>122</v>
      </c>
      <c r="B14" s="392"/>
      <c r="C14" s="393"/>
      <c r="D14" s="394"/>
      <c r="E14" s="394"/>
      <c r="F14" s="395"/>
      <c r="G14" s="395"/>
      <c r="H14" s="397"/>
      <c r="I14" s="396"/>
      <c r="J14" s="398"/>
    </row>
    <row r="16" spans="1:15">
      <c r="A16" s="369" t="s">
        <v>180</v>
      </c>
    </row>
    <row r="17" spans="1:1">
      <c r="A17" s="67" t="s">
        <v>134</v>
      </c>
    </row>
    <row r="18" spans="1:1">
      <c r="A18" s="67" t="s">
        <v>135</v>
      </c>
    </row>
  </sheetData>
  <mergeCells count="11">
    <mergeCell ref="A2:H2"/>
    <mergeCell ref="A3:H3"/>
    <mergeCell ref="A5:H5"/>
    <mergeCell ref="A9:A10"/>
    <mergeCell ref="B9:B10"/>
    <mergeCell ref="C9:C10"/>
    <mergeCell ref="D9:D10"/>
    <mergeCell ref="E9:E10"/>
    <mergeCell ref="F9:F10"/>
    <mergeCell ref="G9:G10"/>
    <mergeCell ref="H9:J9"/>
  </mergeCells>
  <printOptions horizontalCentered="1"/>
  <pageMargins left="0.70866141732283472" right="0" top="0" bottom="0" header="0.31496062992125984" footer="0.31496062992125984"/>
  <pageSetup paperSize="9" scale="93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workbookViewId="0">
      <selection activeCell="H122" sqref="H122"/>
    </sheetView>
  </sheetViews>
  <sheetFormatPr defaultRowHeight="13.2"/>
  <cols>
    <col min="1" max="1" width="5.33203125" style="67" customWidth="1"/>
    <col min="2" max="2" width="12.6640625" style="67" customWidth="1"/>
    <col min="3" max="3" width="14.33203125" style="67" customWidth="1"/>
    <col min="4" max="4" width="15.33203125" style="67" customWidth="1"/>
    <col min="5" max="5" width="24.44140625" style="67" customWidth="1"/>
    <col min="6" max="6" width="21.109375" style="67" customWidth="1"/>
    <col min="7" max="7" width="16.33203125" style="67" customWidth="1"/>
    <col min="8" max="8" width="19.109375" style="67" customWidth="1"/>
    <col min="9" max="256" width="9.109375" style="67"/>
    <col min="257" max="257" width="5.33203125" style="67" customWidth="1"/>
    <col min="258" max="258" width="12.6640625" style="67" customWidth="1"/>
    <col min="259" max="259" width="14.33203125" style="67" customWidth="1"/>
    <col min="260" max="260" width="15.33203125" style="67" customWidth="1"/>
    <col min="261" max="261" width="24.44140625" style="67" customWidth="1"/>
    <col min="262" max="262" width="21.109375" style="67" customWidth="1"/>
    <col min="263" max="263" width="16.33203125" style="67" customWidth="1"/>
    <col min="264" max="264" width="19.109375" style="67" customWidth="1"/>
    <col min="265" max="512" width="9.109375" style="67"/>
    <col min="513" max="513" width="5.33203125" style="67" customWidth="1"/>
    <col min="514" max="514" width="12.6640625" style="67" customWidth="1"/>
    <col min="515" max="515" width="14.33203125" style="67" customWidth="1"/>
    <col min="516" max="516" width="15.33203125" style="67" customWidth="1"/>
    <col min="517" max="517" width="24.44140625" style="67" customWidth="1"/>
    <col min="518" max="518" width="21.109375" style="67" customWidth="1"/>
    <col min="519" max="519" width="16.33203125" style="67" customWidth="1"/>
    <col min="520" max="520" width="19.109375" style="67" customWidth="1"/>
    <col min="521" max="768" width="9.109375" style="67"/>
    <col min="769" max="769" width="5.33203125" style="67" customWidth="1"/>
    <col min="770" max="770" width="12.6640625" style="67" customWidth="1"/>
    <col min="771" max="771" width="14.33203125" style="67" customWidth="1"/>
    <col min="772" max="772" width="15.33203125" style="67" customWidth="1"/>
    <col min="773" max="773" width="24.44140625" style="67" customWidth="1"/>
    <col min="774" max="774" width="21.109375" style="67" customWidth="1"/>
    <col min="775" max="775" width="16.33203125" style="67" customWidth="1"/>
    <col min="776" max="776" width="19.109375" style="67" customWidth="1"/>
    <col min="777" max="1024" width="9.109375" style="67"/>
    <col min="1025" max="1025" width="5.33203125" style="67" customWidth="1"/>
    <col min="1026" max="1026" width="12.6640625" style="67" customWidth="1"/>
    <col min="1027" max="1027" width="14.33203125" style="67" customWidth="1"/>
    <col min="1028" max="1028" width="15.33203125" style="67" customWidth="1"/>
    <col min="1029" max="1029" width="24.44140625" style="67" customWidth="1"/>
    <col min="1030" max="1030" width="21.109375" style="67" customWidth="1"/>
    <col min="1031" max="1031" width="16.33203125" style="67" customWidth="1"/>
    <col min="1032" max="1032" width="19.109375" style="67" customWidth="1"/>
    <col min="1033" max="1280" width="9.109375" style="67"/>
    <col min="1281" max="1281" width="5.33203125" style="67" customWidth="1"/>
    <col min="1282" max="1282" width="12.6640625" style="67" customWidth="1"/>
    <col min="1283" max="1283" width="14.33203125" style="67" customWidth="1"/>
    <col min="1284" max="1284" width="15.33203125" style="67" customWidth="1"/>
    <col min="1285" max="1285" width="24.44140625" style="67" customWidth="1"/>
    <col min="1286" max="1286" width="21.109375" style="67" customWidth="1"/>
    <col min="1287" max="1287" width="16.33203125" style="67" customWidth="1"/>
    <col min="1288" max="1288" width="19.109375" style="67" customWidth="1"/>
    <col min="1289" max="1536" width="9.109375" style="67"/>
    <col min="1537" max="1537" width="5.33203125" style="67" customWidth="1"/>
    <col min="1538" max="1538" width="12.6640625" style="67" customWidth="1"/>
    <col min="1539" max="1539" width="14.33203125" style="67" customWidth="1"/>
    <col min="1540" max="1540" width="15.33203125" style="67" customWidth="1"/>
    <col min="1541" max="1541" width="24.44140625" style="67" customWidth="1"/>
    <col min="1542" max="1542" width="21.109375" style="67" customWidth="1"/>
    <col min="1543" max="1543" width="16.33203125" style="67" customWidth="1"/>
    <col min="1544" max="1544" width="19.109375" style="67" customWidth="1"/>
    <col min="1545" max="1792" width="9.109375" style="67"/>
    <col min="1793" max="1793" width="5.33203125" style="67" customWidth="1"/>
    <col min="1794" max="1794" width="12.6640625" style="67" customWidth="1"/>
    <col min="1795" max="1795" width="14.33203125" style="67" customWidth="1"/>
    <col min="1796" max="1796" width="15.33203125" style="67" customWidth="1"/>
    <col min="1797" max="1797" width="24.44140625" style="67" customWidth="1"/>
    <col min="1798" max="1798" width="21.109375" style="67" customWidth="1"/>
    <col min="1799" max="1799" width="16.33203125" style="67" customWidth="1"/>
    <col min="1800" max="1800" width="19.109375" style="67" customWidth="1"/>
    <col min="1801" max="2048" width="9.109375" style="67"/>
    <col min="2049" max="2049" width="5.33203125" style="67" customWidth="1"/>
    <col min="2050" max="2050" width="12.6640625" style="67" customWidth="1"/>
    <col min="2051" max="2051" width="14.33203125" style="67" customWidth="1"/>
    <col min="2052" max="2052" width="15.33203125" style="67" customWidth="1"/>
    <col min="2053" max="2053" width="24.44140625" style="67" customWidth="1"/>
    <col min="2054" max="2054" width="21.109375" style="67" customWidth="1"/>
    <col min="2055" max="2055" width="16.33203125" style="67" customWidth="1"/>
    <col min="2056" max="2056" width="19.109375" style="67" customWidth="1"/>
    <col min="2057" max="2304" width="9.109375" style="67"/>
    <col min="2305" max="2305" width="5.33203125" style="67" customWidth="1"/>
    <col min="2306" max="2306" width="12.6640625" style="67" customWidth="1"/>
    <col min="2307" max="2307" width="14.33203125" style="67" customWidth="1"/>
    <col min="2308" max="2308" width="15.33203125" style="67" customWidth="1"/>
    <col min="2309" max="2309" width="24.44140625" style="67" customWidth="1"/>
    <col min="2310" max="2310" width="21.109375" style="67" customWidth="1"/>
    <col min="2311" max="2311" width="16.33203125" style="67" customWidth="1"/>
    <col min="2312" max="2312" width="19.109375" style="67" customWidth="1"/>
    <col min="2313" max="2560" width="9.109375" style="67"/>
    <col min="2561" max="2561" width="5.33203125" style="67" customWidth="1"/>
    <col min="2562" max="2562" width="12.6640625" style="67" customWidth="1"/>
    <col min="2563" max="2563" width="14.33203125" style="67" customWidth="1"/>
    <col min="2564" max="2564" width="15.33203125" style="67" customWidth="1"/>
    <col min="2565" max="2565" width="24.44140625" style="67" customWidth="1"/>
    <col min="2566" max="2566" width="21.109375" style="67" customWidth="1"/>
    <col min="2567" max="2567" width="16.33203125" style="67" customWidth="1"/>
    <col min="2568" max="2568" width="19.109375" style="67" customWidth="1"/>
    <col min="2569" max="2816" width="9.109375" style="67"/>
    <col min="2817" max="2817" width="5.33203125" style="67" customWidth="1"/>
    <col min="2818" max="2818" width="12.6640625" style="67" customWidth="1"/>
    <col min="2819" max="2819" width="14.33203125" style="67" customWidth="1"/>
    <col min="2820" max="2820" width="15.33203125" style="67" customWidth="1"/>
    <col min="2821" max="2821" width="24.44140625" style="67" customWidth="1"/>
    <col min="2822" max="2822" width="21.109375" style="67" customWidth="1"/>
    <col min="2823" max="2823" width="16.33203125" style="67" customWidth="1"/>
    <col min="2824" max="2824" width="19.109375" style="67" customWidth="1"/>
    <col min="2825" max="3072" width="9.109375" style="67"/>
    <col min="3073" max="3073" width="5.33203125" style="67" customWidth="1"/>
    <col min="3074" max="3074" width="12.6640625" style="67" customWidth="1"/>
    <col min="3075" max="3075" width="14.33203125" style="67" customWidth="1"/>
    <col min="3076" max="3076" width="15.33203125" style="67" customWidth="1"/>
    <col min="3077" max="3077" width="24.44140625" style="67" customWidth="1"/>
    <col min="3078" max="3078" width="21.109375" style="67" customWidth="1"/>
    <col min="3079" max="3079" width="16.33203125" style="67" customWidth="1"/>
    <col min="3080" max="3080" width="19.109375" style="67" customWidth="1"/>
    <col min="3081" max="3328" width="9.109375" style="67"/>
    <col min="3329" max="3329" width="5.33203125" style="67" customWidth="1"/>
    <col min="3330" max="3330" width="12.6640625" style="67" customWidth="1"/>
    <col min="3331" max="3331" width="14.33203125" style="67" customWidth="1"/>
    <col min="3332" max="3332" width="15.33203125" style="67" customWidth="1"/>
    <col min="3333" max="3333" width="24.44140625" style="67" customWidth="1"/>
    <col min="3334" max="3334" width="21.109375" style="67" customWidth="1"/>
    <col min="3335" max="3335" width="16.33203125" style="67" customWidth="1"/>
    <col min="3336" max="3336" width="19.109375" style="67" customWidth="1"/>
    <col min="3337" max="3584" width="9.109375" style="67"/>
    <col min="3585" max="3585" width="5.33203125" style="67" customWidth="1"/>
    <col min="3586" max="3586" width="12.6640625" style="67" customWidth="1"/>
    <col min="3587" max="3587" width="14.33203125" style="67" customWidth="1"/>
    <col min="3588" max="3588" width="15.33203125" style="67" customWidth="1"/>
    <col min="3589" max="3589" width="24.44140625" style="67" customWidth="1"/>
    <col min="3590" max="3590" width="21.109375" style="67" customWidth="1"/>
    <col min="3591" max="3591" width="16.33203125" style="67" customWidth="1"/>
    <col min="3592" max="3592" width="19.109375" style="67" customWidth="1"/>
    <col min="3593" max="3840" width="9.109375" style="67"/>
    <col min="3841" max="3841" width="5.33203125" style="67" customWidth="1"/>
    <col min="3842" max="3842" width="12.6640625" style="67" customWidth="1"/>
    <col min="3843" max="3843" width="14.33203125" style="67" customWidth="1"/>
    <col min="3844" max="3844" width="15.33203125" style="67" customWidth="1"/>
    <col min="3845" max="3845" width="24.44140625" style="67" customWidth="1"/>
    <col min="3846" max="3846" width="21.109375" style="67" customWidth="1"/>
    <col min="3847" max="3847" width="16.33203125" style="67" customWidth="1"/>
    <col min="3848" max="3848" width="19.109375" style="67" customWidth="1"/>
    <col min="3849" max="4096" width="9.109375" style="67"/>
    <col min="4097" max="4097" width="5.33203125" style="67" customWidth="1"/>
    <col min="4098" max="4098" width="12.6640625" style="67" customWidth="1"/>
    <col min="4099" max="4099" width="14.33203125" style="67" customWidth="1"/>
    <col min="4100" max="4100" width="15.33203125" style="67" customWidth="1"/>
    <col min="4101" max="4101" width="24.44140625" style="67" customWidth="1"/>
    <col min="4102" max="4102" width="21.109375" style="67" customWidth="1"/>
    <col min="4103" max="4103" width="16.33203125" style="67" customWidth="1"/>
    <col min="4104" max="4104" width="19.109375" style="67" customWidth="1"/>
    <col min="4105" max="4352" width="9.109375" style="67"/>
    <col min="4353" max="4353" width="5.33203125" style="67" customWidth="1"/>
    <col min="4354" max="4354" width="12.6640625" style="67" customWidth="1"/>
    <col min="4355" max="4355" width="14.33203125" style="67" customWidth="1"/>
    <col min="4356" max="4356" width="15.33203125" style="67" customWidth="1"/>
    <col min="4357" max="4357" width="24.44140625" style="67" customWidth="1"/>
    <col min="4358" max="4358" width="21.109375" style="67" customWidth="1"/>
    <col min="4359" max="4359" width="16.33203125" style="67" customWidth="1"/>
    <col min="4360" max="4360" width="19.109375" style="67" customWidth="1"/>
    <col min="4361" max="4608" width="9.109375" style="67"/>
    <col min="4609" max="4609" width="5.33203125" style="67" customWidth="1"/>
    <col min="4610" max="4610" width="12.6640625" style="67" customWidth="1"/>
    <col min="4611" max="4611" width="14.33203125" style="67" customWidth="1"/>
    <col min="4612" max="4612" width="15.33203125" style="67" customWidth="1"/>
    <col min="4613" max="4613" width="24.44140625" style="67" customWidth="1"/>
    <col min="4614" max="4614" width="21.109375" style="67" customWidth="1"/>
    <col min="4615" max="4615" width="16.33203125" style="67" customWidth="1"/>
    <col min="4616" max="4616" width="19.109375" style="67" customWidth="1"/>
    <col min="4617" max="4864" width="9.109375" style="67"/>
    <col min="4865" max="4865" width="5.33203125" style="67" customWidth="1"/>
    <col min="4866" max="4866" width="12.6640625" style="67" customWidth="1"/>
    <col min="4867" max="4867" width="14.33203125" style="67" customWidth="1"/>
    <col min="4868" max="4868" width="15.33203125" style="67" customWidth="1"/>
    <col min="4869" max="4869" width="24.44140625" style="67" customWidth="1"/>
    <col min="4870" max="4870" width="21.109375" style="67" customWidth="1"/>
    <col min="4871" max="4871" width="16.33203125" style="67" customWidth="1"/>
    <col min="4872" max="4872" width="19.109375" style="67" customWidth="1"/>
    <col min="4873" max="5120" width="9.109375" style="67"/>
    <col min="5121" max="5121" width="5.33203125" style="67" customWidth="1"/>
    <col min="5122" max="5122" width="12.6640625" style="67" customWidth="1"/>
    <col min="5123" max="5123" width="14.33203125" style="67" customWidth="1"/>
    <col min="5124" max="5124" width="15.33203125" style="67" customWidth="1"/>
    <col min="5125" max="5125" width="24.44140625" style="67" customWidth="1"/>
    <col min="5126" max="5126" width="21.109375" style="67" customWidth="1"/>
    <col min="5127" max="5127" width="16.33203125" style="67" customWidth="1"/>
    <col min="5128" max="5128" width="19.109375" style="67" customWidth="1"/>
    <col min="5129" max="5376" width="9.109375" style="67"/>
    <col min="5377" max="5377" width="5.33203125" style="67" customWidth="1"/>
    <col min="5378" max="5378" width="12.6640625" style="67" customWidth="1"/>
    <col min="5379" max="5379" width="14.33203125" style="67" customWidth="1"/>
    <col min="5380" max="5380" width="15.33203125" style="67" customWidth="1"/>
    <col min="5381" max="5381" width="24.44140625" style="67" customWidth="1"/>
    <col min="5382" max="5382" width="21.109375" style="67" customWidth="1"/>
    <col min="5383" max="5383" width="16.33203125" style="67" customWidth="1"/>
    <col min="5384" max="5384" width="19.109375" style="67" customWidth="1"/>
    <col min="5385" max="5632" width="9.109375" style="67"/>
    <col min="5633" max="5633" width="5.33203125" style="67" customWidth="1"/>
    <col min="5634" max="5634" width="12.6640625" style="67" customWidth="1"/>
    <col min="5635" max="5635" width="14.33203125" style="67" customWidth="1"/>
    <col min="5636" max="5636" width="15.33203125" style="67" customWidth="1"/>
    <col min="5637" max="5637" width="24.44140625" style="67" customWidth="1"/>
    <col min="5638" max="5638" width="21.109375" style="67" customWidth="1"/>
    <col min="5639" max="5639" width="16.33203125" style="67" customWidth="1"/>
    <col min="5640" max="5640" width="19.109375" style="67" customWidth="1"/>
    <col min="5641" max="5888" width="9.109375" style="67"/>
    <col min="5889" max="5889" width="5.33203125" style="67" customWidth="1"/>
    <col min="5890" max="5890" width="12.6640625" style="67" customWidth="1"/>
    <col min="5891" max="5891" width="14.33203125" style="67" customWidth="1"/>
    <col min="5892" max="5892" width="15.33203125" style="67" customWidth="1"/>
    <col min="5893" max="5893" width="24.44140625" style="67" customWidth="1"/>
    <col min="5894" max="5894" width="21.109375" style="67" customWidth="1"/>
    <col min="5895" max="5895" width="16.33203125" style="67" customWidth="1"/>
    <col min="5896" max="5896" width="19.109375" style="67" customWidth="1"/>
    <col min="5897" max="6144" width="9.109375" style="67"/>
    <col min="6145" max="6145" width="5.33203125" style="67" customWidth="1"/>
    <col min="6146" max="6146" width="12.6640625" style="67" customWidth="1"/>
    <col min="6147" max="6147" width="14.33203125" style="67" customWidth="1"/>
    <col min="6148" max="6148" width="15.33203125" style="67" customWidth="1"/>
    <col min="6149" max="6149" width="24.44140625" style="67" customWidth="1"/>
    <col min="6150" max="6150" width="21.109375" style="67" customWidth="1"/>
    <col min="6151" max="6151" width="16.33203125" style="67" customWidth="1"/>
    <col min="6152" max="6152" width="19.109375" style="67" customWidth="1"/>
    <col min="6153" max="6400" width="9.109375" style="67"/>
    <col min="6401" max="6401" width="5.33203125" style="67" customWidth="1"/>
    <col min="6402" max="6402" width="12.6640625" style="67" customWidth="1"/>
    <col min="6403" max="6403" width="14.33203125" style="67" customWidth="1"/>
    <col min="6404" max="6404" width="15.33203125" style="67" customWidth="1"/>
    <col min="6405" max="6405" width="24.44140625" style="67" customWidth="1"/>
    <col min="6406" max="6406" width="21.109375" style="67" customWidth="1"/>
    <col min="6407" max="6407" width="16.33203125" style="67" customWidth="1"/>
    <col min="6408" max="6408" width="19.109375" style="67" customWidth="1"/>
    <col min="6409" max="6656" width="9.109375" style="67"/>
    <col min="6657" max="6657" width="5.33203125" style="67" customWidth="1"/>
    <col min="6658" max="6658" width="12.6640625" style="67" customWidth="1"/>
    <col min="6659" max="6659" width="14.33203125" style="67" customWidth="1"/>
    <col min="6660" max="6660" width="15.33203125" style="67" customWidth="1"/>
    <col min="6661" max="6661" width="24.44140625" style="67" customWidth="1"/>
    <col min="6662" max="6662" width="21.109375" style="67" customWidth="1"/>
    <col min="6663" max="6663" width="16.33203125" style="67" customWidth="1"/>
    <col min="6664" max="6664" width="19.109375" style="67" customWidth="1"/>
    <col min="6665" max="6912" width="9.109375" style="67"/>
    <col min="6913" max="6913" width="5.33203125" style="67" customWidth="1"/>
    <col min="6914" max="6914" width="12.6640625" style="67" customWidth="1"/>
    <col min="6915" max="6915" width="14.33203125" style="67" customWidth="1"/>
    <col min="6916" max="6916" width="15.33203125" style="67" customWidth="1"/>
    <col min="6917" max="6917" width="24.44140625" style="67" customWidth="1"/>
    <col min="6918" max="6918" width="21.109375" style="67" customWidth="1"/>
    <col min="6919" max="6919" width="16.33203125" style="67" customWidth="1"/>
    <col min="6920" max="6920" width="19.109375" style="67" customWidth="1"/>
    <col min="6921" max="7168" width="9.109375" style="67"/>
    <col min="7169" max="7169" width="5.33203125" style="67" customWidth="1"/>
    <col min="7170" max="7170" width="12.6640625" style="67" customWidth="1"/>
    <col min="7171" max="7171" width="14.33203125" style="67" customWidth="1"/>
    <col min="7172" max="7172" width="15.33203125" style="67" customWidth="1"/>
    <col min="7173" max="7173" width="24.44140625" style="67" customWidth="1"/>
    <col min="7174" max="7174" width="21.109375" style="67" customWidth="1"/>
    <col min="7175" max="7175" width="16.33203125" style="67" customWidth="1"/>
    <col min="7176" max="7176" width="19.109375" style="67" customWidth="1"/>
    <col min="7177" max="7424" width="9.109375" style="67"/>
    <col min="7425" max="7425" width="5.33203125" style="67" customWidth="1"/>
    <col min="7426" max="7426" width="12.6640625" style="67" customWidth="1"/>
    <col min="7427" max="7427" width="14.33203125" style="67" customWidth="1"/>
    <col min="7428" max="7428" width="15.33203125" style="67" customWidth="1"/>
    <col min="7429" max="7429" width="24.44140625" style="67" customWidth="1"/>
    <col min="7430" max="7430" width="21.109375" style="67" customWidth="1"/>
    <col min="7431" max="7431" width="16.33203125" style="67" customWidth="1"/>
    <col min="7432" max="7432" width="19.109375" style="67" customWidth="1"/>
    <col min="7433" max="7680" width="9.109375" style="67"/>
    <col min="7681" max="7681" width="5.33203125" style="67" customWidth="1"/>
    <col min="7682" max="7682" width="12.6640625" style="67" customWidth="1"/>
    <col min="7683" max="7683" width="14.33203125" style="67" customWidth="1"/>
    <col min="7684" max="7684" width="15.33203125" style="67" customWidth="1"/>
    <col min="7685" max="7685" width="24.44140625" style="67" customWidth="1"/>
    <col min="7686" max="7686" width="21.109375" style="67" customWidth="1"/>
    <col min="7687" max="7687" width="16.33203125" style="67" customWidth="1"/>
    <col min="7688" max="7688" width="19.109375" style="67" customWidth="1"/>
    <col min="7689" max="7936" width="9.109375" style="67"/>
    <col min="7937" max="7937" width="5.33203125" style="67" customWidth="1"/>
    <col min="7938" max="7938" width="12.6640625" style="67" customWidth="1"/>
    <col min="7939" max="7939" width="14.33203125" style="67" customWidth="1"/>
    <col min="7940" max="7940" width="15.33203125" style="67" customWidth="1"/>
    <col min="7941" max="7941" width="24.44140625" style="67" customWidth="1"/>
    <col min="7942" max="7942" width="21.109375" style="67" customWidth="1"/>
    <col min="7943" max="7943" width="16.33203125" style="67" customWidth="1"/>
    <col min="7944" max="7944" width="19.109375" style="67" customWidth="1"/>
    <col min="7945" max="8192" width="9.109375" style="67"/>
    <col min="8193" max="8193" width="5.33203125" style="67" customWidth="1"/>
    <col min="8194" max="8194" width="12.6640625" style="67" customWidth="1"/>
    <col min="8195" max="8195" width="14.33203125" style="67" customWidth="1"/>
    <col min="8196" max="8196" width="15.33203125" style="67" customWidth="1"/>
    <col min="8197" max="8197" width="24.44140625" style="67" customWidth="1"/>
    <col min="8198" max="8198" width="21.109375" style="67" customWidth="1"/>
    <col min="8199" max="8199" width="16.33203125" style="67" customWidth="1"/>
    <col min="8200" max="8200" width="19.109375" style="67" customWidth="1"/>
    <col min="8201" max="8448" width="9.109375" style="67"/>
    <col min="8449" max="8449" width="5.33203125" style="67" customWidth="1"/>
    <col min="8450" max="8450" width="12.6640625" style="67" customWidth="1"/>
    <col min="8451" max="8451" width="14.33203125" style="67" customWidth="1"/>
    <col min="8452" max="8452" width="15.33203125" style="67" customWidth="1"/>
    <col min="8453" max="8453" width="24.44140625" style="67" customWidth="1"/>
    <col min="8454" max="8454" width="21.109375" style="67" customWidth="1"/>
    <col min="8455" max="8455" width="16.33203125" style="67" customWidth="1"/>
    <col min="8456" max="8456" width="19.109375" style="67" customWidth="1"/>
    <col min="8457" max="8704" width="9.109375" style="67"/>
    <col min="8705" max="8705" width="5.33203125" style="67" customWidth="1"/>
    <col min="8706" max="8706" width="12.6640625" style="67" customWidth="1"/>
    <col min="8707" max="8707" width="14.33203125" style="67" customWidth="1"/>
    <col min="8708" max="8708" width="15.33203125" style="67" customWidth="1"/>
    <col min="8709" max="8709" width="24.44140625" style="67" customWidth="1"/>
    <col min="8710" max="8710" width="21.109375" style="67" customWidth="1"/>
    <col min="8711" max="8711" width="16.33203125" style="67" customWidth="1"/>
    <col min="8712" max="8712" width="19.109375" style="67" customWidth="1"/>
    <col min="8713" max="8960" width="9.109375" style="67"/>
    <col min="8961" max="8961" width="5.33203125" style="67" customWidth="1"/>
    <col min="8962" max="8962" width="12.6640625" style="67" customWidth="1"/>
    <col min="8963" max="8963" width="14.33203125" style="67" customWidth="1"/>
    <col min="8964" max="8964" width="15.33203125" style="67" customWidth="1"/>
    <col min="8965" max="8965" width="24.44140625" style="67" customWidth="1"/>
    <col min="8966" max="8966" width="21.109375" style="67" customWidth="1"/>
    <col min="8967" max="8967" width="16.33203125" style="67" customWidth="1"/>
    <col min="8968" max="8968" width="19.109375" style="67" customWidth="1"/>
    <col min="8969" max="9216" width="9.109375" style="67"/>
    <col min="9217" max="9217" width="5.33203125" style="67" customWidth="1"/>
    <col min="9218" max="9218" width="12.6640625" style="67" customWidth="1"/>
    <col min="9219" max="9219" width="14.33203125" style="67" customWidth="1"/>
    <col min="9220" max="9220" width="15.33203125" style="67" customWidth="1"/>
    <col min="9221" max="9221" width="24.44140625" style="67" customWidth="1"/>
    <col min="9222" max="9222" width="21.109375" style="67" customWidth="1"/>
    <col min="9223" max="9223" width="16.33203125" style="67" customWidth="1"/>
    <col min="9224" max="9224" width="19.109375" style="67" customWidth="1"/>
    <col min="9225" max="9472" width="9.109375" style="67"/>
    <col min="9473" max="9473" width="5.33203125" style="67" customWidth="1"/>
    <col min="9474" max="9474" width="12.6640625" style="67" customWidth="1"/>
    <col min="9475" max="9475" width="14.33203125" style="67" customWidth="1"/>
    <col min="9476" max="9476" width="15.33203125" style="67" customWidth="1"/>
    <col min="9477" max="9477" width="24.44140625" style="67" customWidth="1"/>
    <col min="9478" max="9478" width="21.109375" style="67" customWidth="1"/>
    <col min="9479" max="9479" width="16.33203125" style="67" customWidth="1"/>
    <col min="9480" max="9480" width="19.109375" style="67" customWidth="1"/>
    <col min="9481" max="9728" width="9.109375" style="67"/>
    <col min="9729" max="9729" width="5.33203125" style="67" customWidth="1"/>
    <col min="9730" max="9730" width="12.6640625" style="67" customWidth="1"/>
    <col min="9731" max="9731" width="14.33203125" style="67" customWidth="1"/>
    <col min="9732" max="9732" width="15.33203125" style="67" customWidth="1"/>
    <col min="9733" max="9733" width="24.44140625" style="67" customWidth="1"/>
    <col min="9734" max="9734" width="21.109375" style="67" customWidth="1"/>
    <col min="9735" max="9735" width="16.33203125" style="67" customWidth="1"/>
    <col min="9736" max="9736" width="19.109375" style="67" customWidth="1"/>
    <col min="9737" max="9984" width="9.109375" style="67"/>
    <col min="9985" max="9985" width="5.33203125" style="67" customWidth="1"/>
    <col min="9986" max="9986" width="12.6640625" style="67" customWidth="1"/>
    <col min="9987" max="9987" width="14.33203125" style="67" customWidth="1"/>
    <col min="9988" max="9988" width="15.33203125" style="67" customWidth="1"/>
    <col min="9989" max="9989" width="24.44140625" style="67" customWidth="1"/>
    <col min="9990" max="9990" width="21.109375" style="67" customWidth="1"/>
    <col min="9991" max="9991" width="16.33203125" style="67" customWidth="1"/>
    <col min="9992" max="9992" width="19.109375" style="67" customWidth="1"/>
    <col min="9993" max="10240" width="9.109375" style="67"/>
    <col min="10241" max="10241" width="5.33203125" style="67" customWidth="1"/>
    <col min="10242" max="10242" width="12.6640625" style="67" customWidth="1"/>
    <col min="10243" max="10243" width="14.33203125" style="67" customWidth="1"/>
    <col min="10244" max="10244" width="15.33203125" style="67" customWidth="1"/>
    <col min="10245" max="10245" width="24.44140625" style="67" customWidth="1"/>
    <col min="10246" max="10246" width="21.109375" style="67" customWidth="1"/>
    <col min="10247" max="10247" width="16.33203125" style="67" customWidth="1"/>
    <col min="10248" max="10248" width="19.109375" style="67" customWidth="1"/>
    <col min="10249" max="10496" width="9.109375" style="67"/>
    <col min="10497" max="10497" width="5.33203125" style="67" customWidth="1"/>
    <col min="10498" max="10498" width="12.6640625" style="67" customWidth="1"/>
    <col min="10499" max="10499" width="14.33203125" style="67" customWidth="1"/>
    <col min="10500" max="10500" width="15.33203125" style="67" customWidth="1"/>
    <col min="10501" max="10501" width="24.44140625" style="67" customWidth="1"/>
    <col min="10502" max="10502" width="21.109375" style="67" customWidth="1"/>
    <col min="10503" max="10503" width="16.33203125" style="67" customWidth="1"/>
    <col min="10504" max="10504" width="19.109375" style="67" customWidth="1"/>
    <col min="10505" max="10752" width="9.109375" style="67"/>
    <col min="10753" max="10753" width="5.33203125" style="67" customWidth="1"/>
    <col min="10754" max="10754" width="12.6640625" style="67" customWidth="1"/>
    <col min="10755" max="10755" width="14.33203125" style="67" customWidth="1"/>
    <col min="10756" max="10756" width="15.33203125" style="67" customWidth="1"/>
    <col min="10757" max="10757" width="24.44140625" style="67" customWidth="1"/>
    <col min="10758" max="10758" width="21.109375" style="67" customWidth="1"/>
    <col min="10759" max="10759" width="16.33203125" style="67" customWidth="1"/>
    <col min="10760" max="10760" width="19.109375" style="67" customWidth="1"/>
    <col min="10761" max="11008" width="9.109375" style="67"/>
    <col min="11009" max="11009" width="5.33203125" style="67" customWidth="1"/>
    <col min="11010" max="11010" width="12.6640625" style="67" customWidth="1"/>
    <col min="11011" max="11011" width="14.33203125" style="67" customWidth="1"/>
    <col min="11012" max="11012" width="15.33203125" style="67" customWidth="1"/>
    <col min="11013" max="11013" width="24.44140625" style="67" customWidth="1"/>
    <col min="11014" max="11014" width="21.109375" style="67" customWidth="1"/>
    <col min="11015" max="11015" width="16.33203125" style="67" customWidth="1"/>
    <col min="11016" max="11016" width="19.109375" style="67" customWidth="1"/>
    <col min="11017" max="11264" width="9.109375" style="67"/>
    <col min="11265" max="11265" width="5.33203125" style="67" customWidth="1"/>
    <col min="11266" max="11266" width="12.6640625" style="67" customWidth="1"/>
    <col min="11267" max="11267" width="14.33203125" style="67" customWidth="1"/>
    <col min="11268" max="11268" width="15.33203125" style="67" customWidth="1"/>
    <col min="11269" max="11269" width="24.44140625" style="67" customWidth="1"/>
    <col min="11270" max="11270" width="21.109375" style="67" customWidth="1"/>
    <col min="11271" max="11271" width="16.33203125" style="67" customWidth="1"/>
    <col min="11272" max="11272" width="19.109375" style="67" customWidth="1"/>
    <col min="11273" max="11520" width="9.109375" style="67"/>
    <col min="11521" max="11521" width="5.33203125" style="67" customWidth="1"/>
    <col min="11522" max="11522" width="12.6640625" style="67" customWidth="1"/>
    <col min="11523" max="11523" width="14.33203125" style="67" customWidth="1"/>
    <col min="11524" max="11524" width="15.33203125" style="67" customWidth="1"/>
    <col min="11525" max="11525" width="24.44140625" style="67" customWidth="1"/>
    <col min="11526" max="11526" width="21.109375" style="67" customWidth="1"/>
    <col min="11527" max="11527" width="16.33203125" style="67" customWidth="1"/>
    <col min="11528" max="11528" width="19.109375" style="67" customWidth="1"/>
    <col min="11529" max="11776" width="9.109375" style="67"/>
    <col min="11777" max="11777" width="5.33203125" style="67" customWidth="1"/>
    <col min="11778" max="11778" width="12.6640625" style="67" customWidth="1"/>
    <col min="11779" max="11779" width="14.33203125" style="67" customWidth="1"/>
    <col min="11780" max="11780" width="15.33203125" style="67" customWidth="1"/>
    <col min="11781" max="11781" width="24.44140625" style="67" customWidth="1"/>
    <col min="11782" max="11782" width="21.109375" style="67" customWidth="1"/>
    <col min="11783" max="11783" width="16.33203125" style="67" customWidth="1"/>
    <col min="11784" max="11784" width="19.109375" style="67" customWidth="1"/>
    <col min="11785" max="12032" width="9.109375" style="67"/>
    <col min="12033" max="12033" width="5.33203125" style="67" customWidth="1"/>
    <col min="12034" max="12034" width="12.6640625" style="67" customWidth="1"/>
    <col min="12035" max="12035" width="14.33203125" style="67" customWidth="1"/>
    <col min="12036" max="12036" width="15.33203125" style="67" customWidth="1"/>
    <col min="12037" max="12037" width="24.44140625" style="67" customWidth="1"/>
    <col min="12038" max="12038" width="21.109375" style="67" customWidth="1"/>
    <col min="12039" max="12039" width="16.33203125" style="67" customWidth="1"/>
    <col min="12040" max="12040" width="19.109375" style="67" customWidth="1"/>
    <col min="12041" max="12288" width="9.109375" style="67"/>
    <col min="12289" max="12289" width="5.33203125" style="67" customWidth="1"/>
    <col min="12290" max="12290" width="12.6640625" style="67" customWidth="1"/>
    <col min="12291" max="12291" width="14.33203125" style="67" customWidth="1"/>
    <col min="12292" max="12292" width="15.33203125" style="67" customWidth="1"/>
    <col min="12293" max="12293" width="24.44140625" style="67" customWidth="1"/>
    <col min="12294" max="12294" width="21.109375" style="67" customWidth="1"/>
    <col min="12295" max="12295" width="16.33203125" style="67" customWidth="1"/>
    <col min="12296" max="12296" width="19.109375" style="67" customWidth="1"/>
    <col min="12297" max="12544" width="9.109375" style="67"/>
    <col min="12545" max="12545" width="5.33203125" style="67" customWidth="1"/>
    <col min="12546" max="12546" width="12.6640625" style="67" customWidth="1"/>
    <col min="12547" max="12547" width="14.33203125" style="67" customWidth="1"/>
    <col min="12548" max="12548" width="15.33203125" style="67" customWidth="1"/>
    <col min="12549" max="12549" width="24.44140625" style="67" customWidth="1"/>
    <col min="12550" max="12550" width="21.109375" style="67" customWidth="1"/>
    <col min="12551" max="12551" width="16.33203125" style="67" customWidth="1"/>
    <col min="12552" max="12552" width="19.109375" style="67" customWidth="1"/>
    <col min="12553" max="12800" width="9.109375" style="67"/>
    <col min="12801" max="12801" width="5.33203125" style="67" customWidth="1"/>
    <col min="12802" max="12802" width="12.6640625" style="67" customWidth="1"/>
    <col min="12803" max="12803" width="14.33203125" style="67" customWidth="1"/>
    <col min="12804" max="12804" width="15.33203125" style="67" customWidth="1"/>
    <col min="12805" max="12805" width="24.44140625" style="67" customWidth="1"/>
    <col min="12806" max="12806" width="21.109375" style="67" customWidth="1"/>
    <col min="12807" max="12807" width="16.33203125" style="67" customWidth="1"/>
    <col min="12808" max="12808" width="19.109375" style="67" customWidth="1"/>
    <col min="12809" max="13056" width="9.109375" style="67"/>
    <col min="13057" max="13057" width="5.33203125" style="67" customWidth="1"/>
    <col min="13058" max="13058" width="12.6640625" style="67" customWidth="1"/>
    <col min="13059" max="13059" width="14.33203125" style="67" customWidth="1"/>
    <col min="13060" max="13060" width="15.33203125" style="67" customWidth="1"/>
    <col min="13061" max="13061" width="24.44140625" style="67" customWidth="1"/>
    <col min="13062" max="13062" width="21.109375" style="67" customWidth="1"/>
    <col min="13063" max="13063" width="16.33203125" style="67" customWidth="1"/>
    <col min="13064" max="13064" width="19.109375" style="67" customWidth="1"/>
    <col min="13065" max="13312" width="9.109375" style="67"/>
    <col min="13313" max="13313" width="5.33203125" style="67" customWidth="1"/>
    <col min="13314" max="13314" width="12.6640625" style="67" customWidth="1"/>
    <col min="13315" max="13315" width="14.33203125" style="67" customWidth="1"/>
    <col min="13316" max="13316" width="15.33203125" style="67" customWidth="1"/>
    <col min="13317" max="13317" width="24.44140625" style="67" customWidth="1"/>
    <col min="13318" max="13318" width="21.109375" style="67" customWidth="1"/>
    <col min="13319" max="13319" width="16.33203125" style="67" customWidth="1"/>
    <col min="13320" max="13320" width="19.109375" style="67" customWidth="1"/>
    <col min="13321" max="13568" width="9.109375" style="67"/>
    <col min="13569" max="13569" width="5.33203125" style="67" customWidth="1"/>
    <col min="13570" max="13570" width="12.6640625" style="67" customWidth="1"/>
    <col min="13571" max="13571" width="14.33203125" style="67" customWidth="1"/>
    <col min="13572" max="13572" width="15.33203125" style="67" customWidth="1"/>
    <col min="13573" max="13573" width="24.44140625" style="67" customWidth="1"/>
    <col min="13574" max="13574" width="21.109375" style="67" customWidth="1"/>
    <col min="13575" max="13575" width="16.33203125" style="67" customWidth="1"/>
    <col min="13576" max="13576" width="19.109375" style="67" customWidth="1"/>
    <col min="13577" max="13824" width="9.109375" style="67"/>
    <col min="13825" max="13825" width="5.33203125" style="67" customWidth="1"/>
    <col min="13826" max="13826" width="12.6640625" style="67" customWidth="1"/>
    <col min="13827" max="13827" width="14.33203125" style="67" customWidth="1"/>
    <col min="13828" max="13828" width="15.33203125" style="67" customWidth="1"/>
    <col min="13829" max="13829" width="24.44140625" style="67" customWidth="1"/>
    <col min="13830" max="13830" width="21.109375" style="67" customWidth="1"/>
    <col min="13831" max="13831" width="16.33203125" style="67" customWidth="1"/>
    <col min="13832" max="13832" width="19.109375" style="67" customWidth="1"/>
    <col min="13833" max="14080" width="9.109375" style="67"/>
    <col min="14081" max="14081" width="5.33203125" style="67" customWidth="1"/>
    <col min="14082" max="14082" width="12.6640625" style="67" customWidth="1"/>
    <col min="14083" max="14083" width="14.33203125" style="67" customWidth="1"/>
    <col min="14084" max="14084" width="15.33203125" style="67" customWidth="1"/>
    <col min="14085" max="14085" width="24.44140625" style="67" customWidth="1"/>
    <col min="14086" max="14086" width="21.109375" style="67" customWidth="1"/>
    <col min="14087" max="14087" width="16.33203125" style="67" customWidth="1"/>
    <col min="14088" max="14088" width="19.109375" style="67" customWidth="1"/>
    <col min="14089" max="14336" width="9.109375" style="67"/>
    <col min="14337" max="14337" width="5.33203125" style="67" customWidth="1"/>
    <col min="14338" max="14338" width="12.6640625" style="67" customWidth="1"/>
    <col min="14339" max="14339" width="14.33203125" style="67" customWidth="1"/>
    <col min="14340" max="14340" width="15.33203125" style="67" customWidth="1"/>
    <col min="14341" max="14341" width="24.44140625" style="67" customWidth="1"/>
    <col min="14342" max="14342" width="21.109375" style="67" customWidth="1"/>
    <col min="14343" max="14343" width="16.33203125" style="67" customWidth="1"/>
    <col min="14344" max="14344" width="19.109375" style="67" customWidth="1"/>
    <col min="14345" max="14592" width="9.109375" style="67"/>
    <col min="14593" max="14593" width="5.33203125" style="67" customWidth="1"/>
    <col min="14594" max="14594" width="12.6640625" style="67" customWidth="1"/>
    <col min="14595" max="14595" width="14.33203125" style="67" customWidth="1"/>
    <col min="14596" max="14596" width="15.33203125" style="67" customWidth="1"/>
    <col min="14597" max="14597" width="24.44140625" style="67" customWidth="1"/>
    <col min="14598" max="14598" width="21.109375" style="67" customWidth="1"/>
    <col min="14599" max="14599" width="16.33203125" style="67" customWidth="1"/>
    <col min="14600" max="14600" width="19.109375" style="67" customWidth="1"/>
    <col min="14601" max="14848" width="9.109375" style="67"/>
    <col min="14849" max="14849" width="5.33203125" style="67" customWidth="1"/>
    <col min="14850" max="14850" width="12.6640625" style="67" customWidth="1"/>
    <col min="14851" max="14851" width="14.33203125" style="67" customWidth="1"/>
    <col min="14852" max="14852" width="15.33203125" style="67" customWidth="1"/>
    <col min="14853" max="14853" width="24.44140625" style="67" customWidth="1"/>
    <col min="14854" max="14854" width="21.109375" style="67" customWidth="1"/>
    <col min="14855" max="14855" width="16.33203125" style="67" customWidth="1"/>
    <col min="14856" max="14856" width="19.109375" style="67" customWidth="1"/>
    <col min="14857" max="15104" width="9.109375" style="67"/>
    <col min="15105" max="15105" width="5.33203125" style="67" customWidth="1"/>
    <col min="15106" max="15106" width="12.6640625" style="67" customWidth="1"/>
    <col min="15107" max="15107" width="14.33203125" style="67" customWidth="1"/>
    <col min="15108" max="15108" width="15.33203125" style="67" customWidth="1"/>
    <col min="15109" max="15109" width="24.44140625" style="67" customWidth="1"/>
    <col min="15110" max="15110" width="21.109375" style="67" customWidth="1"/>
    <col min="15111" max="15111" width="16.33203125" style="67" customWidth="1"/>
    <col min="15112" max="15112" width="19.109375" style="67" customWidth="1"/>
    <col min="15113" max="15360" width="9.109375" style="67"/>
    <col min="15361" max="15361" width="5.33203125" style="67" customWidth="1"/>
    <col min="15362" max="15362" width="12.6640625" style="67" customWidth="1"/>
    <col min="15363" max="15363" width="14.33203125" style="67" customWidth="1"/>
    <col min="15364" max="15364" width="15.33203125" style="67" customWidth="1"/>
    <col min="15365" max="15365" width="24.44140625" style="67" customWidth="1"/>
    <col min="15366" max="15366" width="21.109375" style="67" customWidth="1"/>
    <col min="15367" max="15367" width="16.33203125" style="67" customWidth="1"/>
    <col min="15368" max="15368" width="19.109375" style="67" customWidth="1"/>
    <col min="15369" max="15616" width="9.109375" style="67"/>
    <col min="15617" max="15617" width="5.33203125" style="67" customWidth="1"/>
    <col min="15618" max="15618" width="12.6640625" style="67" customWidth="1"/>
    <col min="15619" max="15619" width="14.33203125" style="67" customWidth="1"/>
    <col min="15620" max="15620" width="15.33203125" style="67" customWidth="1"/>
    <col min="15621" max="15621" width="24.44140625" style="67" customWidth="1"/>
    <col min="15622" max="15622" width="21.109375" style="67" customWidth="1"/>
    <col min="15623" max="15623" width="16.33203125" style="67" customWidth="1"/>
    <col min="15624" max="15624" width="19.109375" style="67" customWidth="1"/>
    <col min="15625" max="15872" width="9.109375" style="67"/>
    <col min="15873" max="15873" width="5.33203125" style="67" customWidth="1"/>
    <col min="15874" max="15874" width="12.6640625" style="67" customWidth="1"/>
    <col min="15875" max="15875" width="14.33203125" style="67" customWidth="1"/>
    <col min="15876" max="15876" width="15.33203125" style="67" customWidth="1"/>
    <col min="15877" max="15877" width="24.44140625" style="67" customWidth="1"/>
    <col min="15878" max="15878" width="21.109375" style="67" customWidth="1"/>
    <col min="15879" max="15879" width="16.33203125" style="67" customWidth="1"/>
    <col min="15880" max="15880" width="19.109375" style="67" customWidth="1"/>
    <col min="15881" max="16128" width="9.109375" style="67"/>
    <col min="16129" max="16129" width="5.33203125" style="67" customWidth="1"/>
    <col min="16130" max="16130" width="12.6640625" style="67" customWidth="1"/>
    <col min="16131" max="16131" width="14.33203125" style="67" customWidth="1"/>
    <col min="16132" max="16132" width="15.33203125" style="67" customWidth="1"/>
    <col min="16133" max="16133" width="24.44140625" style="67" customWidth="1"/>
    <col min="16134" max="16134" width="21.109375" style="67" customWidth="1"/>
    <col min="16135" max="16135" width="16.33203125" style="67" customWidth="1"/>
    <col min="16136" max="16136" width="19.109375" style="67" customWidth="1"/>
    <col min="16137" max="16384" width="9.109375" style="67"/>
  </cols>
  <sheetData>
    <row r="1" spans="1:8">
      <c r="H1" s="91" t="s">
        <v>664</v>
      </c>
    </row>
    <row r="2" spans="1:8" ht="15">
      <c r="A2" s="453" t="s">
        <v>331</v>
      </c>
      <c r="B2" s="453"/>
      <c r="C2" s="453"/>
      <c r="D2" s="453"/>
      <c r="E2" s="453"/>
      <c r="F2" s="453"/>
      <c r="G2" s="453"/>
    </row>
    <row r="3" spans="1:8" ht="15">
      <c r="A3" s="516" t="s">
        <v>332</v>
      </c>
      <c r="B3" s="516"/>
      <c r="C3" s="516"/>
      <c r="D3" s="516"/>
      <c r="E3" s="516"/>
      <c r="F3" s="516"/>
      <c r="G3" s="516"/>
    </row>
    <row r="4" spans="1:8" ht="55.5" customHeight="1">
      <c r="A4" s="215" t="s">
        <v>155</v>
      </c>
      <c r="B4" s="215" t="s">
        <v>333</v>
      </c>
      <c r="C4" s="215" t="s">
        <v>306</v>
      </c>
      <c r="D4" s="241" t="s">
        <v>334</v>
      </c>
      <c r="E4" s="215" t="s">
        <v>335</v>
      </c>
      <c r="F4" s="215" t="s">
        <v>336</v>
      </c>
      <c r="G4" s="215" t="s">
        <v>337</v>
      </c>
      <c r="H4" s="215" t="s">
        <v>338</v>
      </c>
    </row>
    <row r="5" spans="1:8" ht="15">
      <c r="A5" s="242"/>
      <c r="B5" s="242"/>
      <c r="C5" s="242"/>
      <c r="D5" s="242"/>
      <c r="E5" s="242"/>
      <c r="F5" s="242"/>
      <c r="G5" s="242"/>
      <c r="H5" s="80"/>
    </row>
    <row r="6" spans="1:8" ht="15">
      <c r="A6" s="242"/>
      <c r="B6" s="242"/>
      <c r="C6" s="242"/>
      <c r="D6" s="242"/>
      <c r="E6" s="242"/>
      <c r="F6" s="242"/>
      <c r="G6" s="242"/>
      <c r="H6" s="80"/>
    </row>
    <row r="7" spans="1:8" ht="15">
      <c r="A7" s="242"/>
      <c r="B7" s="242"/>
      <c r="C7" s="242"/>
      <c r="D7" s="242"/>
      <c r="E7" s="242"/>
      <c r="F7" s="242"/>
      <c r="G7" s="242"/>
      <c r="H7" s="80"/>
    </row>
    <row r="8" spans="1:8" ht="15">
      <c r="A8" s="242"/>
      <c r="B8" s="242"/>
      <c r="C8" s="242"/>
      <c r="D8" s="242"/>
      <c r="E8" s="242"/>
      <c r="F8" s="242"/>
      <c r="G8" s="242"/>
      <c r="H8" s="80"/>
    </row>
    <row r="9" spans="1:8" ht="15">
      <c r="A9" s="242"/>
      <c r="B9" s="242"/>
      <c r="C9" s="242"/>
      <c r="D9" s="242"/>
      <c r="E9" s="242"/>
      <c r="F9" s="242"/>
      <c r="G9" s="242"/>
      <c r="H9" s="80"/>
    </row>
    <row r="10" spans="1:8" ht="15">
      <c r="A10" s="242"/>
      <c r="B10" s="242"/>
      <c r="C10" s="242"/>
      <c r="D10" s="242"/>
      <c r="E10" s="242"/>
      <c r="F10" s="242"/>
      <c r="G10" s="242"/>
      <c r="H10" s="80"/>
    </row>
    <row r="11" spans="1:8" ht="15">
      <c r="A11" s="242"/>
      <c r="B11" s="242"/>
      <c r="C11" s="242"/>
      <c r="D11" s="242"/>
      <c r="E11" s="242"/>
      <c r="F11" s="242"/>
      <c r="G11" s="242"/>
      <c r="H11" s="80"/>
    </row>
    <row r="12" spans="1:8" ht="15">
      <c r="A12" s="157"/>
      <c r="B12" s="157"/>
      <c r="C12" s="157"/>
      <c r="D12" s="157"/>
      <c r="E12" s="157"/>
      <c r="F12" s="157"/>
      <c r="G12" s="157"/>
    </row>
    <row r="14" spans="1:8">
      <c r="A14" s="481" t="s">
        <v>180</v>
      </c>
      <c r="B14" s="481"/>
    </row>
    <row r="16" spans="1:8">
      <c r="A16" s="67" t="s">
        <v>134</v>
      </c>
    </row>
    <row r="18" spans="1:8">
      <c r="A18" s="67" t="s">
        <v>135</v>
      </c>
    </row>
    <row r="20" spans="1:8" ht="12.75" customHeight="1">
      <c r="A20" s="463"/>
      <c r="B20" s="463"/>
      <c r="C20" s="463"/>
      <c r="D20" s="463"/>
      <c r="E20" s="463"/>
      <c r="F20" s="463"/>
      <c r="G20" s="463"/>
      <c r="H20" s="167"/>
    </row>
  </sheetData>
  <mergeCells count="4">
    <mergeCell ref="A2:G2"/>
    <mergeCell ref="A3:G3"/>
    <mergeCell ref="A14:B14"/>
    <mergeCell ref="A20:G20"/>
  </mergeCells>
  <printOptions horizontalCentered="1"/>
  <pageMargins left="0.70866141732283472" right="0" top="0" bottom="0" header="0.31496062992125984" footer="0.31496062992125984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26"/>
  <sheetViews>
    <sheetView workbookViewId="0">
      <pane xSplit="5" ySplit="7" topLeftCell="F114" activePane="bottomRight" state="frozen"/>
      <selection activeCell="H122" sqref="H122"/>
      <selection pane="topRight" activeCell="H122" sqref="H122"/>
      <selection pane="bottomLeft" activeCell="H122" sqref="H122"/>
      <selection pane="bottomRight" activeCell="B2" sqref="B2"/>
    </sheetView>
  </sheetViews>
  <sheetFormatPr defaultRowHeight="13.8"/>
  <cols>
    <col min="1" max="1" width="6.88671875" customWidth="1"/>
    <col min="2" max="2" width="39.109375" customWidth="1"/>
    <col min="3" max="3" width="6.5546875" customWidth="1"/>
    <col min="4" max="4" width="5.44140625" customWidth="1"/>
    <col min="5" max="5" width="6.109375" customWidth="1"/>
    <col min="6" max="6" width="9" customWidth="1"/>
    <col min="7" max="7" width="8.5546875" customWidth="1"/>
    <col min="8" max="8" width="8.88671875" customWidth="1"/>
    <col min="9" max="9" width="9.88671875" customWidth="1"/>
    <col min="10" max="11" width="8.88671875" customWidth="1"/>
  </cols>
  <sheetData>
    <row r="1" spans="1:23">
      <c r="B1" t="s">
        <v>683</v>
      </c>
    </row>
    <row r="2" spans="1:23">
      <c r="K2" s="271" t="s">
        <v>444</v>
      </c>
    </row>
    <row r="3" spans="1:23" ht="15" customHeight="1">
      <c r="A3" s="403" t="s">
        <v>0</v>
      </c>
      <c r="B3" s="403" t="s">
        <v>1</v>
      </c>
      <c r="C3" s="403" t="s">
        <v>477</v>
      </c>
      <c r="D3" s="403" t="s">
        <v>4</v>
      </c>
      <c r="E3" s="403" t="s">
        <v>3</v>
      </c>
      <c r="F3" s="403" t="s">
        <v>5</v>
      </c>
      <c r="G3" s="403"/>
      <c r="H3" s="403"/>
      <c r="I3" s="403"/>
      <c r="J3" s="403"/>
      <c r="K3" s="403"/>
      <c r="L3" s="403" t="s">
        <v>5</v>
      </c>
      <c r="M3" s="403"/>
      <c r="N3" s="403"/>
      <c r="O3" s="403"/>
      <c r="P3" s="403"/>
      <c r="Q3" s="403"/>
      <c r="R3" s="403" t="s">
        <v>5</v>
      </c>
      <c r="S3" s="403"/>
      <c r="T3" s="403"/>
      <c r="U3" s="403"/>
      <c r="V3" s="403"/>
      <c r="W3" s="403"/>
    </row>
    <row r="4" spans="1:23">
      <c r="A4" s="403"/>
      <c r="B4" s="403"/>
      <c r="C4" s="403"/>
      <c r="D4" s="403"/>
      <c r="E4" s="403"/>
      <c r="F4" s="414" t="s">
        <v>679</v>
      </c>
      <c r="G4" s="403" t="s">
        <v>39</v>
      </c>
      <c r="H4" s="403"/>
      <c r="I4" s="403"/>
      <c r="J4" s="403"/>
      <c r="K4" s="403"/>
      <c r="L4" s="414" t="s">
        <v>679</v>
      </c>
      <c r="M4" s="403" t="s">
        <v>39</v>
      </c>
      <c r="N4" s="403"/>
      <c r="O4" s="403"/>
      <c r="P4" s="403"/>
      <c r="Q4" s="403"/>
      <c r="R4" s="414" t="s">
        <v>679</v>
      </c>
      <c r="S4" s="403" t="s">
        <v>39</v>
      </c>
      <c r="T4" s="403"/>
      <c r="U4" s="403"/>
      <c r="V4" s="403"/>
      <c r="W4" s="403"/>
    </row>
    <row r="5" spans="1:23">
      <c r="A5" s="403"/>
      <c r="B5" s="403"/>
      <c r="C5" s="403"/>
      <c r="D5" s="403"/>
      <c r="E5" s="403"/>
      <c r="F5" s="415"/>
      <c r="G5" s="289" t="s">
        <v>32</v>
      </c>
      <c r="H5" s="417" t="s">
        <v>33</v>
      </c>
      <c r="I5" s="417"/>
      <c r="J5" s="417"/>
      <c r="K5" s="289" t="s">
        <v>34</v>
      </c>
      <c r="L5" s="415"/>
      <c r="M5" s="400" t="s">
        <v>32</v>
      </c>
      <c r="N5" s="417" t="s">
        <v>33</v>
      </c>
      <c r="O5" s="417"/>
      <c r="P5" s="417"/>
      <c r="Q5" s="400" t="s">
        <v>34</v>
      </c>
      <c r="R5" s="415"/>
      <c r="S5" s="400" t="s">
        <v>32</v>
      </c>
      <c r="T5" s="417" t="s">
        <v>33</v>
      </c>
      <c r="U5" s="417"/>
      <c r="V5" s="417"/>
      <c r="W5" s="400" t="s">
        <v>34</v>
      </c>
    </row>
    <row r="6" spans="1:23" ht="15" customHeight="1">
      <c r="A6" s="403"/>
      <c r="B6" s="403"/>
      <c r="C6" s="403"/>
      <c r="D6" s="403"/>
      <c r="E6" s="403"/>
      <c r="F6" s="415"/>
      <c r="G6" s="402" t="s">
        <v>43</v>
      </c>
      <c r="H6" s="402" t="s">
        <v>43</v>
      </c>
      <c r="I6" s="402" t="s">
        <v>44</v>
      </c>
      <c r="J6" s="402"/>
      <c r="K6" s="402" t="s">
        <v>43</v>
      </c>
      <c r="L6" s="415"/>
      <c r="M6" s="402" t="s">
        <v>43</v>
      </c>
      <c r="N6" s="402" t="s">
        <v>43</v>
      </c>
      <c r="O6" s="402" t="s">
        <v>44</v>
      </c>
      <c r="P6" s="402"/>
      <c r="Q6" s="402" t="s">
        <v>43</v>
      </c>
      <c r="R6" s="415"/>
      <c r="S6" s="402" t="s">
        <v>43</v>
      </c>
      <c r="T6" s="402" t="s">
        <v>43</v>
      </c>
      <c r="U6" s="402" t="s">
        <v>44</v>
      </c>
      <c r="V6" s="402"/>
      <c r="W6" s="402" t="s">
        <v>43</v>
      </c>
    </row>
    <row r="7" spans="1:23" ht="39.6">
      <c r="A7" s="403"/>
      <c r="B7" s="403"/>
      <c r="C7" s="403"/>
      <c r="D7" s="403"/>
      <c r="E7" s="403"/>
      <c r="F7" s="416"/>
      <c r="G7" s="402"/>
      <c r="H7" s="402"/>
      <c r="I7" s="1" t="s">
        <v>630</v>
      </c>
      <c r="J7" s="1" t="s">
        <v>46</v>
      </c>
      <c r="K7" s="402"/>
      <c r="L7" s="416"/>
      <c r="M7" s="402"/>
      <c r="N7" s="402"/>
      <c r="O7" s="1" t="s">
        <v>630</v>
      </c>
      <c r="P7" s="1" t="s">
        <v>46</v>
      </c>
      <c r="Q7" s="402"/>
      <c r="R7" s="416"/>
      <c r="S7" s="402"/>
      <c r="T7" s="402"/>
      <c r="U7" s="1" t="s">
        <v>630</v>
      </c>
      <c r="V7" s="1" t="s">
        <v>46</v>
      </c>
      <c r="W7" s="402"/>
    </row>
    <row r="8" spans="1:23">
      <c r="A8" s="288">
        <v>1</v>
      </c>
      <c r="B8" s="288">
        <v>2</v>
      </c>
      <c r="C8" s="290">
        <v>3</v>
      </c>
      <c r="D8" s="290">
        <v>4</v>
      </c>
      <c r="E8" s="290">
        <v>5</v>
      </c>
      <c r="F8" s="288">
        <v>6</v>
      </c>
      <c r="G8" s="288">
        <v>7</v>
      </c>
      <c r="H8" s="288">
        <v>10</v>
      </c>
      <c r="I8" s="288">
        <v>11</v>
      </c>
      <c r="J8" s="288">
        <v>12</v>
      </c>
      <c r="K8" s="288">
        <v>13</v>
      </c>
      <c r="L8" s="399">
        <v>6</v>
      </c>
      <c r="M8" s="399">
        <v>7</v>
      </c>
      <c r="N8" s="399">
        <v>10</v>
      </c>
      <c r="O8" s="399">
        <v>11</v>
      </c>
      <c r="P8" s="399">
        <v>12</v>
      </c>
      <c r="Q8" s="399">
        <v>13</v>
      </c>
      <c r="R8" s="399">
        <v>6</v>
      </c>
      <c r="S8" s="399">
        <v>7</v>
      </c>
      <c r="T8" s="399">
        <v>10</v>
      </c>
      <c r="U8" s="399">
        <v>11</v>
      </c>
      <c r="V8" s="399">
        <v>12</v>
      </c>
      <c r="W8" s="399">
        <v>13</v>
      </c>
    </row>
    <row r="9" spans="1:23" ht="26.4">
      <c r="A9" s="288">
        <v>1</v>
      </c>
      <c r="B9" s="286" t="s">
        <v>478</v>
      </c>
      <c r="C9" s="287">
        <v>1</v>
      </c>
      <c r="D9" s="290"/>
      <c r="E9" s="290"/>
      <c r="F9" s="41">
        <f>G9+H9+K9</f>
        <v>0</v>
      </c>
      <c r="G9" s="40"/>
      <c r="H9" s="40">
        <f t="shared" ref="H9:H10" si="0">I9+J9</f>
        <v>0</v>
      </c>
      <c r="I9" s="40"/>
      <c r="J9" s="40"/>
      <c r="K9" s="40"/>
      <c r="L9" s="41">
        <f>M9+N9+Q9</f>
        <v>0</v>
      </c>
      <c r="M9" s="40"/>
      <c r="N9" s="40">
        <f t="shared" ref="N9:N10" si="1">O9+P9</f>
        <v>0</v>
      </c>
      <c r="O9" s="40"/>
      <c r="P9" s="40"/>
      <c r="Q9" s="40"/>
      <c r="R9" s="41">
        <f>S9+T9+W9</f>
        <v>0</v>
      </c>
      <c r="S9" s="40"/>
      <c r="T9" s="40">
        <f t="shared" ref="T9:T10" si="2">U9+V9</f>
        <v>0</v>
      </c>
      <c r="U9" s="40"/>
      <c r="V9" s="40"/>
      <c r="W9" s="40"/>
    </row>
    <row r="10" spans="1:23" ht="26.4">
      <c r="A10" s="288">
        <v>2</v>
      </c>
      <c r="B10" s="286" t="s">
        <v>479</v>
      </c>
      <c r="C10" s="287">
        <v>2</v>
      </c>
      <c r="D10" s="290"/>
      <c r="E10" s="290"/>
      <c r="F10" s="41">
        <f>G10+H10+K10</f>
        <v>0</v>
      </c>
      <c r="G10" s="40">
        <f>G9+G11-G27</f>
        <v>0</v>
      </c>
      <c r="H10" s="40">
        <f t="shared" si="0"/>
        <v>0</v>
      </c>
      <c r="I10" s="40">
        <f t="shared" ref="I10:K10" si="3">I9+I11-I27</f>
        <v>0</v>
      </c>
      <c r="J10" s="40">
        <f t="shared" si="3"/>
        <v>0</v>
      </c>
      <c r="K10" s="40">
        <f t="shared" si="3"/>
        <v>0</v>
      </c>
      <c r="L10" s="41">
        <f>M10+N10+Q10</f>
        <v>0</v>
      </c>
      <c r="M10" s="40">
        <f>M9+M11-M27</f>
        <v>0</v>
      </c>
      <c r="N10" s="40">
        <f t="shared" si="1"/>
        <v>0</v>
      </c>
      <c r="O10" s="40">
        <f t="shared" ref="O10:Q10" si="4">O9+O11-O27</f>
        <v>0</v>
      </c>
      <c r="P10" s="40">
        <f t="shared" si="4"/>
        <v>0</v>
      </c>
      <c r="Q10" s="40">
        <f t="shared" si="4"/>
        <v>0</v>
      </c>
      <c r="R10" s="41">
        <f>S10+T10+W10</f>
        <v>0</v>
      </c>
      <c r="S10" s="40">
        <f>S9+S11-S27</f>
        <v>0</v>
      </c>
      <c r="T10" s="40">
        <f t="shared" si="2"/>
        <v>0</v>
      </c>
      <c r="U10" s="40">
        <f t="shared" ref="U10:W10" si="5">U9+U11-U27</f>
        <v>0</v>
      </c>
      <c r="V10" s="40">
        <f t="shared" si="5"/>
        <v>0</v>
      </c>
      <c r="W10" s="40">
        <f t="shared" si="5"/>
        <v>0</v>
      </c>
    </row>
    <row r="11" spans="1:23">
      <c r="A11" s="17">
        <v>3</v>
      </c>
      <c r="B11" s="18" t="s">
        <v>8</v>
      </c>
      <c r="C11" s="26">
        <v>1000</v>
      </c>
      <c r="D11" s="26"/>
      <c r="E11" s="26"/>
      <c r="F11" s="38">
        <f>G11+H11+K11</f>
        <v>0</v>
      </c>
      <c r="G11" s="39">
        <f>G14+G13+G22+G25</f>
        <v>0</v>
      </c>
      <c r="H11" s="39">
        <f>I11+J11</f>
        <v>0</v>
      </c>
      <c r="I11" s="39">
        <f t="shared" ref="I11:K11" si="6">I14+I13+I22+I25</f>
        <v>0</v>
      </c>
      <c r="J11" s="39">
        <f t="shared" si="6"/>
        <v>0</v>
      </c>
      <c r="K11" s="39">
        <f t="shared" si="6"/>
        <v>0</v>
      </c>
      <c r="L11" s="38">
        <f>M11+N11+Q11</f>
        <v>0</v>
      </c>
      <c r="M11" s="39">
        <f>M14+M13+M22+M25</f>
        <v>0</v>
      </c>
      <c r="N11" s="39">
        <f>O11+P11</f>
        <v>0</v>
      </c>
      <c r="O11" s="39">
        <f t="shared" ref="O11:Q11" si="7">O14+O13+O22+O25</f>
        <v>0</v>
      </c>
      <c r="P11" s="39">
        <f t="shared" si="7"/>
        <v>0</v>
      </c>
      <c r="Q11" s="39">
        <f t="shared" si="7"/>
        <v>0</v>
      </c>
      <c r="R11" s="38">
        <f>S11+T11+W11</f>
        <v>0</v>
      </c>
      <c r="S11" s="39">
        <f>S14+S13+S22+S25</f>
        <v>0</v>
      </c>
      <c r="T11" s="39">
        <f>U11+V11</f>
        <v>0</v>
      </c>
      <c r="U11" s="39">
        <f t="shared" ref="U11:W11" si="8">U14+U13+U22+U25</f>
        <v>0</v>
      </c>
      <c r="V11" s="39">
        <f t="shared" si="8"/>
        <v>0</v>
      </c>
      <c r="W11" s="39">
        <f t="shared" si="8"/>
        <v>0</v>
      </c>
    </row>
    <row r="12" spans="1:23">
      <c r="A12" s="297"/>
      <c r="B12" s="20" t="s">
        <v>9</v>
      </c>
      <c r="C12" s="290"/>
      <c r="D12" s="290"/>
      <c r="E12" s="29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</row>
    <row r="13" spans="1:23">
      <c r="A13" s="297">
        <v>4</v>
      </c>
      <c r="B13" s="22" t="s">
        <v>80</v>
      </c>
      <c r="C13" s="290">
        <v>110</v>
      </c>
      <c r="D13" s="290"/>
      <c r="E13" s="290">
        <v>121</v>
      </c>
      <c r="F13" s="41">
        <f>G13+H13+K13</f>
        <v>0</v>
      </c>
      <c r="G13" s="40"/>
      <c r="H13" s="40">
        <f t="shared" ref="H13:H26" si="9">I13+J13</f>
        <v>0</v>
      </c>
      <c r="I13" s="40"/>
      <c r="J13" s="40"/>
      <c r="K13" s="40"/>
      <c r="L13" s="41">
        <f>M13+N13+Q13</f>
        <v>0</v>
      </c>
      <c r="M13" s="40"/>
      <c r="N13" s="40">
        <f t="shared" ref="N13:N14" si="10">O13+P13</f>
        <v>0</v>
      </c>
      <c r="O13" s="40"/>
      <c r="P13" s="40"/>
      <c r="Q13" s="40"/>
      <c r="R13" s="41">
        <f>S13+T13+W13</f>
        <v>0</v>
      </c>
      <c r="S13" s="40"/>
      <c r="T13" s="40">
        <f t="shared" ref="T13:T14" si="11">U13+V13</f>
        <v>0</v>
      </c>
      <c r="U13" s="40"/>
      <c r="V13" s="40"/>
      <c r="W13" s="40"/>
    </row>
    <row r="14" spans="1:23">
      <c r="A14" s="16">
        <v>5</v>
      </c>
      <c r="B14" s="22" t="s">
        <v>10</v>
      </c>
      <c r="C14" s="290">
        <v>120</v>
      </c>
      <c r="D14" s="290"/>
      <c r="E14" s="290">
        <v>131</v>
      </c>
      <c r="F14" s="41">
        <f>G14+H14+K14</f>
        <v>0</v>
      </c>
      <c r="G14" s="40">
        <f>SUM(G16:G21)</f>
        <v>0</v>
      </c>
      <c r="H14" s="40">
        <f t="shared" si="9"/>
        <v>0</v>
      </c>
      <c r="I14" s="40">
        <f t="shared" ref="I14:K14" si="12">SUM(I16:I21)</f>
        <v>0</v>
      </c>
      <c r="J14" s="40">
        <f t="shared" si="12"/>
        <v>0</v>
      </c>
      <c r="K14" s="40">
        <f t="shared" si="12"/>
        <v>0</v>
      </c>
      <c r="L14" s="41">
        <f>M14+N14+Q14</f>
        <v>0</v>
      </c>
      <c r="M14" s="40">
        <f>SUM(M16:M21)</f>
        <v>0</v>
      </c>
      <c r="N14" s="40">
        <f t="shared" si="10"/>
        <v>0</v>
      </c>
      <c r="O14" s="40">
        <f t="shared" ref="O14:Q14" si="13">SUM(O16:O21)</f>
        <v>0</v>
      </c>
      <c r="P14" s="40">
        <f t="shared" si="13"/>
        <v>0</v>
      </c>
      <c r="Q14" s="40">
        <f t="shared" si="13"/>
        <v>0</v>
      </c>
      <c r="R14" s="41">
        <f>S14+T14+W14</f>
        <v>0</v>
      </c>
      <c r="S14" s="40">
        <f>SUM(S16:S21)</f>
        <v>0</v>
      </c>
      <c r="T14" s="40">
        <f t="shared" si="11"/>
        <v>0</v>
      </c>
      <c r="U14" s="40">
        <f t="shared" ref="U14:W14" si="14">SUM(U16:U21)</f>
        <v>0</v>
      </c>
      <c r="V14" s="40">
        <f t="shared" si="14"/>
        <v>0</v>
      </c>
      <c r="W14" s="40">
        <f t="shared" si="14"/>
        <v>0</v>
      </c>
    </row>
    <row r="15" spans="1:23">
      <c r="A15" s="16"/>
      <c r="B15" s="21" t="s">
        <v>81</v>
      </c>
      <c r="C15" s="290"/>
      <c r="D15" s="290"/>
      <c r="E15" s="290"/>
      <c r="F15" s="41"/>
      <c r="G15" s="40"/>
      <c r="H15" s="40"/>
      <c r="I15" s="40"/>
      <c r="J15" s="40"/>
      <c r="K15" s="40"/>
      <c r="L15" s="41"/>
      <c r="M15" s="40"/>
      <c r="N15" s="40"/>
      <c r="O15" s="40"/>
      <c r="P15" s="40"/>
      <c r="Q15" s="40"/>
      <c r="R15" s="41"/>
      <c r="S15" s="40"/>
      <c r="T15" s="40"/>
      <c r="U15" s="40"/>
      <c r="V15" s="40"/>
      <c r="W15" s="40"/>
    </row>
    <row r="16" spans="1:23">
      <c r="A16" s="16">
        <v>6</v>
      </c>
      <c r="B16" s="24" t="s">
        <v>82</v>
      </c>
      <c r="C16" s="290"/>
      <c r="D16" s="290"/>
      <c r="E16" s="290">
        <v>131</v>
      </c>
      <c r="F16" s="41">
        <f t="shared" ref="F16:F26" si="15">G16+H16+K16</f>
        <v>0</v>
      </c>
      <c r="G16" s="40"/>
      <c r="H16" s="40">
        <f t="shared" si="9"/>
        <v>0</v>
      </c>
      <c r="I16" s="40"/>
      <c r="J16" s="40"/>
      <c r="K16" s="40"/>
      <c r="L16" s="41">
        <f t="shared" ref="L16:L26" si="16">M16+N16+Q16</f>
        <v>0</v>
      </c>
      <c r="M16" s="40"/>
      <c r="N16" s="40">
        <f t="shared" ref="N16:N27" si="17">O16+P16</f>
        <v>0</v>
      </c>
      <c r="O16" s="40"/>
      <c r="P16" s="40"/>
      <c r="Q16" s="40"/>
      <c r="R16" s="41">
        <f t="shared" ref="R16:R26" si="18">S16+T16+W16</f>
        <v>0</v>
      </c>
      <c r="S16" s="40"/>
      <c r="T16" s="40">
        <f t="shared" ref="T16:T27" si="19">U16+V16</f>
        <v>0</v>
      </c>
      <c r="U16" s="40"/>
      <c r="V16" s="40"/>
      <c r="W16" s="40"/>
    </row>
    <row r="17" spans="1:23">
      <c r="A17" s="16">
        <v>7</v>
      </c>
      <c r="B17" s="24" t="s">
        <v>113</v>
      </c>
      <c r="C17" s="290"/>
      <c r="D17" s="290"/>
      <c r="E17" s="290">
        <v>131</v>
      </c>
      <c r="F17" s="41">
        <f t="shared" si="15"/>
        <v>0</v>
      </c>
      <c r="G17" s="40"/>
      <c r="H17" s="40">
        <f t="shared" si="9"/>
        <v>0</v>
      </c>
      <c r="I17" s="40"/>
      <c r="J17" s="40"/>
      <c r="K17" s="40"/>
      <c r="L17" s="41">
        <f t="shared" si="16"/>
        <v>0</v>
      </c>
      <c r="M17" s="40"/>
      <c r="N17" s="40">
        <f t="shared" si="17"/>
        <v>0</v>
      </c>
      <c r="O17" s="40"/>
      <c r="P17" s="40"/>
      <c r="Q17" s="40"/>
      <c r="R17" s="41">
        <f t="shared" si="18"/>
        <v>0</v>
      </c>
      <c r="S17" s="40"/>
      <c r="T17" s="40">
        <f t="shared" si="19"/>
        <v>0</v>
      </c>
      <c r="U17" s="40"/>
      <c r="V17" s="40"/>
      <c r="W17" s="40"/>
    </row>
    <row r="18" spans="1:23">
      <c r="A18" s="16">
        <v>8</v>
      </c>
      <c r="B18" s="24" t="s">
        <v>112</v>
      </c>
      <c r="C18" s="290"/>
      <c r="D18" s="290"/>
      <c r="E18" s="290">
        <v>131</v>
      </c>
      <c r="F18" s="41">
        <f t="shared" si="15"/>
        <v>0</v>
      </c>
      <c r="G18" s="40"/>
      <c r="H18" s="40">
        <f t="shared" si="9"/>
        <v>0</v>
      </c>
      <c r="I18" s="40"/>
      <c r="J18" s="40"/>
      <c r="K18" s="40"/>
      <c r="L18" s="41">
        <f t="shared" si="16"/>
        <v>0</v>
      </c>
      <c r="M18" s="40"/>
      <c r="N18" s="40">
        <f t="shared" si="17"/>
        <v>0</v>
      </c>
      <c r="O18" s="40"/>
      <c r="P18" s="40"/>
      <c r="Q18" s="40"/>
      <c r="R18" s="41">
        <f t="shared" si="18"/>
        <v>0</v>
      </c>
      <c r="S18" s="40"/>
      <c r="T18" s="40">
        <f t="shared" si="19"/>
        <v>0</v>
      </c>
      <c r="U18" s="40"/>
      <c r="V18" s="40"/>
      <c r="W18" s="40"/>
    </row>
    <row r="19" spans="1:23">
      <c r="A19" s="16">
        <v>9</v>
      </c>
      <c r="B19" s="24" t="s">
        <v>83</v>
      </c>
      <c r="C19" s="290"/>
      <c r="D19" s="290"/>
      <c r="E19" s="290">
        <v>131</v>
      </c>
      <c r="F19" s="41">
        <f t="shared" si="15"/>
        <v>0</v>
      </c>
      <c r="G19" s="40"/>
      <c r="H19" s="40">
        <f t="shared" si="9"/>
        <v>0</v>
      </c>
      <c r="I19" s="40"/>
      <c r="J19" s="40"/>
      <c r="K19" s="40"/>
      <c r="L19" s="41">
        <f t="shared" si="16"/>
        <v>0</v>
      </c>
      <c r="M19" s="40"/>
      <c r="N19" s="40">
        <f t="shared" si="17"/>
        <v>0</v>
      </c>
      <c r="O19" s="40"/>
      <c r="P19" s="40"/>
      <c r="Q19" s="40"/>
      <c r="R19" s="41">
        <f t="shared" si="18"/>
        <v>0</v>
      </c>
      <c r="S19" s="40"/>
      <c r="T19" s="40">
        <f t="shared" si="19"/>
        <v>0</v>
      </c>
      <c r="U19" s="40"/>
      <c r="V19" s="40"/>
      <c r="W19" s="40"/>
    </row>
    <row r="20" spans="1:23" ht="27.6">
      <c r="A20" s="16">
        <v>10</v>
      </c>
      <c r="B20" s="24" t="s">
        <v>84</v>
      </c>
      <c r="C20" s="290"/>
      <c r="D20" s="290"/>
      <c r="E20" s="290">
        <v>131</v>
      </c>
      <c r="F20" s="41">
        <f t="shared" si="15"/>
        <v>0</v>
      </c>
      <c r="G20" s="40"/>
      <c r="H20" s="40">
        <f t="shared" si="9"/>
        <v>0</v>
      </c>
      <c r="I20" s="40"/>
      <c r="J20" s="40"/>
      <c r="K20" s="40"/>
      <c r="L20" s="41">
        <f t="shared" si="16"/>
        <v>0</v>
      </c>
      <c r="M20" s="40"/>
      <c r="N20" s="40">
        <f t="shared" si="17"/>
        <v>0</v>
      </c>
      <c r="O20" s="40"/>
      <c r="P20" s="40"/>
      <c r="Q20" s="40"/>
      <c r="R20" s="41">
        <f t="shared" si="18"/>
        <v>0</v>
      </c>
      <c r="S20" s="40"/>
      <c r="T20" s="40">
        <f t="shared" si="19"/>
        <v>0</v>
      </c>
      <c r="U20" s="40"/>
      <c r="V20" s="40"/>
      <c r="W20" s="40"/>
    </row>
    <row r="21" spans="1:23">
      <c r="A21" s="16">
        <v>11</v>
      </c>
      <c r="B21" s="24" t="s">
        <v>85</v>
      </c>
      <c r="C21" s="290"/>
      <c r="D21" s="290"/>
      <c r="E21" s="290">
        <v>131</v>
      </c>
      <c r="F21" s="41">
        <f t="shared" si="15"/>
        <v>0</v>
      </c>
      <c r="G21" s="40"/>
      <c r="H21" s="40">
        <f t="shared" si="9"/>
        <v>0</v>
      </c>
      <c r="I21" s="40"/>
      <c r="J21" s="40"/>
      <c r="K21" s="40"/>
      <c r="L21" s="41">
        <f t="shared" si="16"/>
        <v>0</v>
      </c>
      <c r="M21" s="40"/>
      <c r="N21" s="40">
        <f t="shared" si="17"/>
        <v>0</v>
      </c>
      <c r="O21" s="40"/>
      <c r="P21" s="40"/>
      <c r="Q21" s="40"/>
      <c r="R21" s="41">
        <f t="shared" si="18"/>
        <v>0</v>
      </c>
      <c r="S21" s="40"/>
      <c r="T21" s="40">
        <f t="shared" si="19"/>
        <v>0</v>
      </c>
      <c r="U21" s="40"/>
      <c r="V21" s="40"/>
      <c r="W21" s="40"/>
    </row>
    <row r="22" spans="1:23" ht="27.6">
      <c r="A22" s="16">
        <v>12</v>
      </c>
      <c r="B22" s="327" t="s">
        <v>86</v>
      </c>
      <c r="C22" s="290">
        <v>130</v>
      </c>
      <c r="D22" s="290"/>
      <c r="E22" s="290">
        <v>140</v>
      </c>
      <c r="F22" s="41">
        <f t="shared" si="15"/>
        <v>0</v>
      </c>
      <c r="G22" s="40">
        <f>+G23+G24</f>
        <v>0</v>
      </c>
      <c r="H22" s="40">
        <f t="shared" si="9"/>
        <v>0</v>
      </c>
      <c r="I22" s="40">
        <f t="shared" ref="I22:K22" si="20">+I23+I24</f>
        <v>0</v>
      </c>
      <c r="J22" s="40">
        <f t="shared" si="20"/>
        <v>0</v>
      </c>
      <c r="K22" s="40">
        <f t="shared" si="20"/>
        <v>0</v>
      </c>
      <c r="L22" s="41">
        <f t="shared" si="16"/>
        <v>0</v>
      </c>
      <c r="M22" s="40">
        <f>+M23+M24</f>
        <v>0</v>
      </c>
      <c r="N22" s="40">
        <f t="shared" si="17"/>
        <v>0</v>
      </c>
      <c r="O22" s="40">
        <f t="shared" ref="O22:Q22" si="21">+O23+O24</f>
        <v>0</v>
      </c>
      <c r="P22" s="40">
        <f t="shared" si="21"/>
        <v>0</v>
      </c>
      <c r="Q22" s="40">
        <f t="shared" si="21"/>
        <v>0</v>
      </c>
      <c r="R22" s="41">
        <f t="shared" si="18"/>
        <v>0</v>
      </c>
      <c r="S22" s="40">
        <f>+S23+S24</f>
        <v>0</v>
      </c>
      <c r="T22" s="40">
        <f t="shared" si="19"/>
        <v>0</v>
      </c>
      <c r="U22" s="40">
        <f t="shared" ref="U22:W22" si="22">+U23+U24</f>
        <v>0</v>
      </c>
      <c r="V22" s="40">
        <f t="shared" si="22"/>
        <v>0</v>
      </c>
      <c r="W22" s="40">
        <f t="shared" si="22"/>
        <v>0</v>
      </c>
    </row>
    <row r="23" spans="1:23" ht="39.6">
      <c r="A23" s="16">
        <v>13</v>
      </c>
      <c r="B23" s="30" t="s">
        <v>88</v>
      </c>
      <c r="C23" s="290"/>
      <c r="D23" s="290"/>
      <c r="E23" s="290">
        <v>141</v>
      </c>
      <c r="F23" s="41">
        <f t="shared" si="15"/>
        <v>0</v>
      </c>
      <c r="G23" s="40"/>
      <c r="H23" s="40">
        <f t="shared" si="9"/>
        <v>0</v>
      </c>
      <c r="I23" s="40"/>
      <c r="J23" s="40"/>
      <c r="K23" s="40"/>
      <c r="L23" s="41">
        <f t="shared" si="16"/>
        <v>0</v>
      </c>
      <c r="M23" s="40"/>
      <c r="N23" s="40">
        <f t="shared" si="17"/>
        <v>0</v>
      </c>
      <c r="O23" s="40"/>
      <c r="P23" s="40"/>
      <c r="Q23" s="40"/>
      <c r="R23" s="41">
        <f t="shared" si="18"/>
        <v>0</v>
      </c>
      <c r="S23" s="40"/>
      <c r="T23" s="40">
        <f t="shared" si="19"/>
        <v>0</v>
      </c>
      <c r="U23" s="40"/>
      <c r="V23" s="40"/>
      <c r="W23" s="40"/>
    </row>
    <row r="24" spans="1:23" ht="26.4">
      <c r="A24" s="16">
        <v>14</v>
      </c>
      <c r="B24" s="30" t="s">
        <v>87</v>
      </c>
      <c r="C24" s="290"/>
      <c r="D24" s="290"/>
      <c r="E24" s="290">
        <v>145</v>
      </c>
      <c r="F24" s="41">
        <f t="shared" si="15"/>
        <v>0</v>
      </c>
      <c r="G24" s="40"/>
      <c r="H24" s="40">
        <f t="shared" si="9"/>
        <v>0</v>
      </c>
      <c r="I24" s="40"/>
      <c r="J24" s="40"/>
      <c r="K24" s="40"/>
      <c r="L24" s="41">
        <f t="shared" si="16"/>
        <v>0</v>
      </c>
      <c r="M24" s="40"/>
      <c r="N24" s="40">
        <f t="shared" si="17"/>
        <v>0</v>
      </c>
      <c r="O24" s="40"/>
      <c r="P24" s="40"/>
      <c r="Q24" s="40"/>
      <c r="R24" s="41">
        <f t="shared" si="18"/>
        <v>0</v>
      </c>
      <c r="S24" s="40"/>
      <c r="T24" s="40">
        <f t="shared" si="19"/>
        <v>0</v>
      </c>
      <c r="U24" s="40"/>
      <c r="V24" s="40"/>
      <c r="W24" s="40"/>
    </row>
    <row r="25" spans="1:23">
      <c r="A25" s="16">
        <v>15</v>
      </c>
      <c r="B25" s="327" t="s">
        <v>89</v>
      </c>
      <c r="C25" s="290">
        <v>160</v>
      </c>
      <c r="D25" s="290"/>
      <c r="E25" s="290"/>
      <c r="F25" s="41">
        <f t="shared" si="15"/>
        <v>0</v>
      </c>
      <c r="G25" s="40"/>
      <c r="H25" s="40">
        <f t="shared" si="9"/>
        <v>0</v>
      </c>
      <c r="I25" s="40"/>
      <c r="J25" s="40"/>
      <c r="K25" s="40"/>
      <c r="L25" s="41">
        <f t="shared" si="16"/>
        <v>0</v>
      </c>
      <c r="M25" s="40"/>
      <c r="N25" s="40">
        <f t="shared" si="17"/>
        <v>0</v>
      </c>
      <c r="O25" s="40"/>
      <c r="P25" s="40"/>
      <c r="Q25" s="40"/>
      <c r="R25" s="41">
        <f t="shared" si="18"/>
        <v>0</v>
      </c>
      <c r="S25" s="40"/>
      <c r="T25" s="40">
        <f t="shared" si="19"/>
        <v>0</v>
      </c>
      <c r="U25" s="40"/>
      <c r="V25" s="40"/>
      <c r="W25" s="40"/>
    </row>
    <row r="26" spans="1:23" ht="26.4">
      <c r="A26" s="16">
        <v>16</v>
      </c>
      <c r="B26" s="30" t="s">
        <v>90</v>
      </c>
      <c r="C26" s="290"/>
      <c r="D26" s="290"/>
      <c r="E26" s="290">
        <v>155</v>
      </c>
      <c r="F26" s="41">
        <f t="shared" si="15"/>
        <v>0</v>
      </c>
      <c r="G26" s="40"/>
      <c r="H26" s="40">
        <f t="shared" si="9"/>
        <v>0</v>
      </c>
      <c r="I26" s="40"/>
      <c r="J26" s="40"/>
      <c r="K26" s="40"/>
      <c r="L26" s="41">
        <f t="shared" si="16"/>
        <v>0</v>
      </c>
      <c r="M26" s="40"/>
      <c r="N26" s="40">
        <f t="shared" si="17"/>
        <v>0</v>
      </c>
      <c r="O26" s="40"/>
      <c r="P26" s="40"/>
      <c r="Q26" s="40"/>
      <c r="R26" s="41">
        <f t="shared" si="18"/>
        <v>0</v>
      </c>
      <c r="S26" s="40"/>
      <c r="T26" s="40">
        <f t="shared" si="19"/>
        <v>0</v>
      </c>
      <c r="U26" s="40"/>
      <c r="V26" s="40"/>
      <c r="W26" s="40"/>
    </row>
    <row r="27" spans="1:23">
      <c r="A27" s="26">
        <v>17</v>
      </c>
      <c r="B27" s="18" t="s">
        <v>11</v>
      </c>
      <c r="C27" s="26">
        <v>2000</v>
      </c>
      <c r="D27" s="26"/>
      <c r="E27" s="26"/>
      <c r="F27" s="38">
        <f>G27+H27+K27</f>
        <v>0</v>
      </c>
      <c r="G27" s="39">
        <f>+G29+G62+G65+G76+G77+G82+G118+G122</f>
        <v>0</v>
      </c>
      <c r="H27" s="39">
        <f t="shared" ref="H27:H92" si="23">I27+J27</f>
        <v>0</v>
      </c>
      <c r="I27" s="39">
        <f>+I29+I62+I65+I76+I77+I82+I118+I122</f>
        <v>0</v>
      </c>
      <c r="J27" s="39">
        <f>+J29+J62+J65+J76+J77+J82+J118+J122</f>
        <v>0</v>
      </c>
      <c r="K27" s="39">
        <f>+K29+K62+K65+K76+K77+K82+K118+K122</f>
        <v>0</v>
      </c>
      <c r="L27" s="38">
        <f>M27+N27+Q27</f>
        <v>0</v>
      </c>
      <c r="M27" s="39">
        <f>+M29+M62+M65+M76+M77+M82+M118+M122</f>
        <v>0</v>
      </c>
      <c r="N27" s="39">
        <f t="shared" si="17"/>
        <v>0</v>
      </c>
      <c r="O27" s="39">
        <f>+O29+O62+O65+O76+O77+O82+O118+O122</f>
        <v>0</v>
      </c>
      <c r="P27" s="39">
        <f>+P29+P62+P65+P76+P77+P82+P118+P122</f>
        <v>0</v>
      </c>
      <c r="Q27" s="39">
        <f>+Q29+Q62+Q65+Q76+Q77+Q82+Q118+Q122</f>
        <v>0</v>
      </c>
      <c r="R27" s="38">
        <f>S27+T27+W27</f>
        <v>0</v>
      </c>
      <c r="S27" s="39">
        <f>+S29+S62+S65+S76+S77+S82+S118+S122</f>
        <v>0</v>
      </c>
      <c r="T27" s="39">
        <f t="shared" si="19"/>
        <v>0</v>
      </c>
      <c r="U27" s="39">
        <f>+U29+U62+U65+U76+U77+U82+U118+U122</f>
        <v>0</v>
      </c>
      <c r="V27" s="39">
        <f>+V29+V62+V65+V76+V77+V82+V118+V122</f>
        <v>0</v>
      </c>
      <c r="W27" s="39">
        <f>+W29+W62+W65+W76+W77+W82+W118+W122</f>
        <v>0</v>
      </c>
    </row>
    <row r="28" spans="1:23">
      <c r="A28" s="290"/>
      <c r="B28" s="27" t="s">
        <v>12</v>
      </c>
      <c r="C28" s="290"/>
      <c r="D28" s="290"/>
      <c r="E28" s="290"/>
      <c r="F28" s="41"/>
      <c r="G28" s="40"/>
      <c r="H28" s="40"/>
      <c r="I28" s="40"/>
      <c r="J28" s="40"/>
      <c r="K28" s="40"/>
      <c r="L28" s="41"/>
      <c r="M28" s="40"/>
      <c r="N28" s="40"/>
      <c r="O28" s="40"/>
      <c r="P28" s="40"/>
      <c r="Q28" s="40"/>
      <c r="R28" s="41"/>
      <c r="S28" s="40"/>
      <c r="T28" s="40"/>
      <c r="U28" s="40"/>
      <c r="V28" s="40"/>
      <c r="W28" s="40"/>
    </row>
    <row r="29" spans="1:23">
      <c r="A29" s="28">
        <v>18</v>
      </c>
      <c r="B29" s="29" t="s">
        <v>13</v>
      </c>
      <c r="C29" s="28">
        <v>2100</v>
      </c>
      <c r="D29" s="28"/>
      <c r="E29" s="28"/>
      <c r="F29" s="46">
        <f>G29+H29+K29</f>
        <v>0</v>
      </c>
      <c r="G29" s="47">
        <f>+G31+SUM(G54:G59)+G61+G60+G47</f>
        <v>0</v>
      </c>
      <c r="H29" s="47">
        <f t="shared" si="23"/>
        <v>0</v>
      </c>
      <c r="I29" s="47">
        <f>+I31+SUM(I54:I59)+I61+I60+I47</f>
        <v>0</v>
      </c>
      <c r="J29" s="47">
        <f>+J31+SUM(J54:J59)+J61+J60+J47</f>
        <v>0</v>
      </c>
      <c r="K29" s="47">
        <f>+K31+SUM(K54:K59)+K61+K60+K47</f>
        <v>0</v>
      </c>
      <c r="L29" s="46">
        <f>M29+N29+Q29</f>
        <v>0</v>
      </c>
      <c r="M29" s="47">
        <f>+M31+SUM(M54:M59)+M61+M60+M47</f>
        <v>0</v>
      </c>
      <c r="N29" s="47">
        <f t="shared" ref="N29" si="24">O29+P29</f>
        <v>0</v>
      </c>
      <c r="O29" s="47">
        <f>+O31+SUM(O54:O59)+O61+O60+O47</f>
        <v>0</v>
      </c>
      <c r="P29" s="47">
        <f>+P31+SUM(P54:P59)+P61+P60+P47</f>
        <v>0</v>
      </c>
      <c r="Q29" s="47">
        <f>+Q31+SUM(Q54:Q59)+Q61+Q60+Q47</f>
        <v>0</v>
      </c>
      <c r="R29" s="46">
        <f>S29+T29+W29</f>
        <v>0</v>
      </c>
      <c r="S29" s="47">
        <f>+S31+SUM(S54:S59)+S61+S60+S47</f>
        <v>0</v>
      </c>
      <c r="T29" s="47">
        <f t="shared" ref="T29" si="25">U29+V29</f>
        <v>0</v>
      </c>
      <c r="U29" s="47">
        <f>+U31+SUM(U54:U59)+U61+U60+U47</f>
        <v>0</v>
      </c>
      <c r="V29" s="47">
        <f>+V31+SUM(V54:V59)+V61+V60+V47</f>
        <v>0</v>
      </c>
      <c r="W29" s="47">
        <f>+W31+SUM(W54:W59)+W61+W60+W47</f>
        <v>0</v>
      </c>
    </row>
    <row r="30" spans="1:23">
      <c r="A30" s="290"/>
      <c r="B30" s="30" t="s">
        <v>7</v>
      </c>
      <c r="C30" s="290"/>
      <c r="D30" s="290"/>
      <c r="E30" s="290"/>
      <c r="F30" s="41"/>
      <c r="G30" s="40"/>
      <c r="H30" s="40"/>
      <c r="I30" s="40"/>
      <c r="J30" s="40"/>
      <c r="K30" s="40"/>
      <c r="L30" s="41"/>
      <c r="M30" s="40"/>
      <c r="N30" s="40"/>
      <c r="O30" s="40"/>
      <c r="P30" s="40"/>
      <c r="Q30" s="40"/>
      <c r="R30" s="41"/>
      <c r="S30" s="40"/>
      <c r="T30" s="40"/>
      <c r="U30" s="40"/>
      <c r="V30" s="40"/>
      <c r="W30" s="40"/>
    </row>
    <row r="31" spans="1:23" ht="26.4">
      <c r="A31" s="48">
        <v>19</v>
      </c>
      <c r="B31" s="32" t="s">
        <v>14</v>
      </c>
      <c r="C31" s="48" t="s">
        <v>483</v>
      </c>
      <c r="D31" s="48"/>
      <c r="E31" s="48">
        <v>210</v>
      </c>
      <c r="F31" s="49">
        <f>G31+H31+K31</f>
        <v>0</v>
      </c>
      <c r="G31" s="324">
        <f>SUM(G48:G53)+G33</f>
        <v>0</v>
      </c>
      <c r="H31" s="324">
        <f t="shared" si="23"/>
        <v>0</v>
      </c>
      <c r="I31" s="324">
        <f>SUM(I48:I53)+I33</f>
        <v>0</v>
      </c>
      <c r="J31" s="324">
        <f>SUM(J48:J53)+J33</f>
        <v>0</v>
      </c>
      <c r="K31" s="324">
        <f>SUM(K48:K53)+K33</f>
        <v>0</v>
      </c>
      <c r="L31" s="49">
        <f>M31+N31+Q31</f>
        <v>0</v>
      </c>
      <c r="M31" s="324">
        <f>SUM(M48:M53)+M33</f>
        <v>0</v>
      </c>
      <c r="N31" s="324">
        <f t="shared" ref="N31" si="26">O31+P31</f>
        <v>0</v>
      </c>
      <c r="O31" s="324">
        <f>SUM(O48:O53)+O33</f>
        <v>0</v>
      </c>
      <c r="P31" s="324">
        <f>SUM(P48:P53)+P33</f>
        <v>0</v>
      </c>
      <c r="Q31" s="324">
        <f>SUM(Q48:Q53)+Q33</f>
        <v>0</v>
      </c>
      <c r="R31" s="49">
        <f>S31+T31+W31</f>
        <v>0</v>
      </c>
      <c r="S31" s="324">
        <f>SUM(S48:S53)+S33</f>
        <v>0</v>
      </c>
      <c r="T31" s="324">
        <f t="shared" ref="T31" si="27">U31+V31</f>
        <v>0</v>
      </c>
      <c r="U31" s="324">
        <f>SUM(U48:U53)+U33</f>
        <v>0</v>
      </c>
      <c r="V31" s="324">
        <f>SUM(V48:V53)+V33</f>
        <v>0</v>
      </c>
      <c r="W31" s="324">
        <f>SUM(W48:W53)+W33</f>
        <v>0</v>
      </c>
    </row>
    <row r="32" spans="1:23">
      <c r="A32" s="290"/>
      <c r="B32" s="30" t="s">
        <v>15</v>
      </c>
      <c r="C32" s="290"/>
      <c r="D32" s="290"/>
      <c r="E32" s="290"/>
      <c r="F32" s="41"/>
      <c r="G32" s="40"/>
      <c r="H32" s="40"/>
      <c r="I32" s="40"/>
      <c r="J32" s="40"/>
      <c r="K32" s="40"/>
      <c r="L32" s="41"/>
      <c r="M32" s="40"/>
      <c r="N32" s="40"/>
      <c r="O32" s="40"/>
      <c r="P32" s="40"/>
      <c r="Q32" s="40"/>
      <c r="R32" s="41"/>
      <c r="S32" s="40"/>
      <c r="T32" s="40"/>
      <c r="U32" s="40"/>
      <c r="V32" s="40"/>
      <c r="W32" s="40"/>
    </row>
    <row r="33" spans="1:23">
      <c r="A33" s="290">
        <v>20</v>
      </c>
      <c r="B33" s="325" t="s">
        <v>55</v>
      </c>
      <c r="C33" s="290">
        <v>2110</v>
      </c>
      <c r="D33" s="290">
        <v>111</v>
      </c>
      <c r="E33" s="290">
        <v>211</v>
      </c>
      <c r="F33" s="41">
        <f>G33+H33+K33</f>
        <v>0</v>
      </c>
      <c r="G33" s="40">
        <f>SUM(G35:G46)</f>
        <v>0</v>
      </c>
      <c r="H33" s="40">
        <f t="shared" si="23"/>
        <v>0</v>
      </c>
      <c r="I33" s="40">
        <f>SUM(I35:I46)</f>
        <v>0</v>
      </c>
      <c r="J33" s="40">
        <f>SUM(J35:J46)</f>
        <v>0</v>
      </c>
      <c r="K33" s="40">
        <f>SUM(K35:K46)</f>
        <v>0</v>
      </c>
      <c r="L33" s="41">
        <f>M33+N33+Q33</f>
        <v>0</v>
      </c>
      <c r="M33" s="40">
        <f>SUM(M35:M46)</f>
        <v>0</v>
      </c>
      <c r="N33" s="40">
        <f t="shared" ref="N33" si="28">O33+P33</f>
        <v>0</v>
      </c>
      <c r="O33" s="40">
        <f>SUM(O35:O46)</f>
        <v>0</v>
      </c>
      <c r="P33" s="40">
        <f>SUM(P35:P46)</f>
        <v>0</v>
      </c>
      <c r="Q33" s="40">
        <f>SUM(Q35:Q46)</f>
        <v>0</v>
      </c>
      <c r="R33" s="41">
        <f>S33+T33+W33</f>
        <v>0</v>
      </c>
      <c r="S33" s="40">
        <f>SUM(S35:S46)</f>
        <v>0</v>
      </c>
      <c r="T33" s="40">
        <f t="shared" ref="T33" si="29">U33+V33</f>
        <v>0</v>
      </c>
      <c r="U33" s="40">
        <f>SUM(U35:U46)</f>
        <v>0</v>
      </c>
      <c r="V33" s="40">
        <f>SUM(V35:V46)</f>
        <v>0</v>
      </c>
      <c r="W33" s="40">
        <f>SUM(W35:W46)</f>
        <v>0</v>
      </c>
    </row>
    <row r="34" spans="1:23">
      <c r="A34" s="290"/>
      <c r="B34" s="33" t="s">
        <v>7</v>
      </c>
      <c r="C34" s="290"/>
      <c r="D34" s="290"/>
      <c r="E34" s="290"/>
      <c r="F34" s="41"/>
      <c r="G34" s="40"/>
      <c r="H34" s="40"/>
      <c r="I34" s="40"/>
      <c r="J34" s="40"/>
      <c r="K34" s="40"/>
      <c r="L34" s="41"/>
      <c r="M34" s="40"/>
      <c r="N34" s="40"/>
      <c r="O34" s="40"/>
      <c r="P34" s="40"/>
      <c r="Q34" s="40"/>
      <c r="R34" s="41"/>
      <c r="S34" s="40"/>
      <c r="T34" s="40"/>
      <c r="U34" s="40"/>
      <c r="V34" s="40"/>
      <c r="W34" s="40"/>
    </row>
    <row r="35" spans="1:23">
      <c r="A35" s="290">
        <v>21</v>
      </c>
      <c r="B35" s="33" t="s">
        <v>57</v>
      </c>
      <c r="C35" s="290"/>
      <c r="D35" s="290">
        <v>111</v>
      </c>
      <c r="E35" s="290">
        <v>211</v>
      </c>
      <c r="F35" s="41">
        <f t="shared" ref="F35:F65" si="30">G35+H35+K35</f>
        <v>0</v>
      </c>
      <c r="G35" s="40"/>
      <c r="H35" s="40">
        <f t="shared" si="23"/>
        <v>0</v>
      </c>
      <c r="I35" s="40"/>
      <c r="J35" s="40"/>
      <c r="K35" s="40"/>
      <c r="L35" s="41">
        <f t="shared" ref="L35:L62" si="31">M35+N35+Q35</f>
        <v>0</v>
      </c>
      <c r="M35" s="40"/>
      <c r="N35" s="40">
        <f t="shared" ref="N35:N62" si="32">O35+P35</f>
        <v>0</v>
      </c>
      <c r="O35" s="40"/>
      <c r="P35" s="40"/>
      <c r="Q35" s="40"/>
      <c r="R35" s="41">
        <f t="shared" ref="R35:R62" si="33">S35+T35+W35</f>
        <v>0</v>
      </c>
      <c r="S35" s="40"/>
      <c r="T35" s="40">
        <f t="shared" ref="T35:T62" si="34">U35+V35</f>
        <v>0</v>
      </c>
      <c r="U35" s="40"/>
      <c r="V35" s="40"/>
      <c r="W35" s="40"/>
    </row>
    <row r="36" spans="1:23">
      <c r="A36" s="290">
        <v>22</v>
      </c>
      <c r="B36" s="33" t="s">
        <v>58</v>
      </c>
      <c r="C36" s="290"/>
      <c r="D36" s="290">
        <v>111</v>
      </c>
      <c r="E36" s="290">
        <v>211</v>
      </c>
      <c r="F36" s="41">
        <f t="shared" si="30"/>
        <v>0</v>
      </c>
      <c r="G36" s="40"/>
      <c r="H36" s="40">
        <f t="shared" si="23"/>
        <v>0</v>
      </c>
      <c r="I36" s="40"/>
      <c r="J36" s="40"/>
      <c r="K36" s="40"/>
      <c r="L36" s="41">
        <f t="shared" si="31"/>
        <v>0</v>
      </c>
      <c r="M36" s="40"/>
      <c r="N36" s="40">
        <f t="shared" si="32"/>
        <v>0</v>
      </c>
      <c r="O36" s="40"/>
      <c r="P36" s="40"/>
      <c r="Q36" s="40"/>
      <c r="R36" s="41">
        <f t="shared" si="33"/>
        <v>0</v>
      </c>
      <c r="S36" s="40"/>
      <c r="T36" s="40">
        <f t="shared" si="34"/>
        <v>0</v>
      </c>
      <c r="U36" s="40"/>
      <c r="V36" s="40"/>
      <c r="W36" s="40"/>
    </row>
    <row r="37" spans="1:23">
      <c r="A37" s="290">
        <v>23</v>
      </c>
      <c r="B37" s="33" t="s">
        <v>59</v>
      </c>
      <c r="C37" s="290"/>
      <c r="D37" s="290">
        <v>111</v>
      </c>
      <c r="E37" s="290">
        <v>211</v>
      </c>
      <c r="F37" s="41">
        <f t="shared" si="30"/>
        <v>0</v>
      </c>
      <c r="G37" s="40"/>
      <c r="H37" s="40">
        <f t="shared" si="23"/>
        <v>0</v>
      </c>
      <c r="I37" s="40"/>
      <c r="J37" s="40"/>
      <c r="K37" s="40"/>
      <c r="L37" s="41">
        <f t="shared" si="31"/>
        <v>0</v>
      </c>
      <c r="M37" s="40"/>
      <c r="N37" s="40">
        <f t="shared" si="32"/>
        <v>0</v>
      </c>
      <c r="O37" s="40"/>
      <c r="P37" s="40"/>
      <c r="Q37" s="40"/>
      <c r="R37" s="41">
        <f t="shared" si="33"/>
        <v>0</v>
      </c>
      <c r="S37" s="40"/>
      <c r="T37" s="40">
        <f t="shared" si="34"/>
        <v>0</v>
      </c>
      <c r="U37" s="40"/>
      <c r="V37" s="40"/>
      <c r="W37" s="40"/>
    </row>
    <row r="38" spans="1:23" ht="26.4">
      <c r="A38" s="290">
        <v>24</v>
      </c>
      <c r="B38" s="33" t="s">
        <v>60</v>
      </c>
      <c r="C38" s="290"/>
      <c r="D38" s="290">
        <v>111</v>
      </c>
      <c r="E38" s="290">
        <v>211</v>
      </c>
      <c r="F38" s="41">
        <f t="shared" si="30"/>
        <v>0</v>
      </c>
      <c r="G38" s="40"/>
      <c r="H38" s="40">
        <f t="shared" si="23"/>
        <v>0</v>
      </c>
      <c r="I38" s="40"/>
      <c r="J38" s="40"/>
      <c r="K38" s="40"/>
      <c r="L38" s="41">
        <f t="shared" si="31"/>
        <v>0</v>
      </c>
      <c r="M38" s="40"/>
      <c r="N38" s="40">
        <f t="shared" si="32"/>
        <v>0</v>
      </c>
      <c r="O38" s="40"/>
      <c r="P38" s="40"/>
      <c r="Q38" s="40"/>
      <c r="R38" s="41">
        <f t="shared" si="33"/>
        <v>0</v>
      </c>
      <c r="S38" s="40"/>
      <c r="T38" s="40">
        <f t="shared" si="34"/>
        <v>0</v>
      </c>
      <c r="U38" s="40"/>
      <c r="V38" s="40"/>
      <c r="W38" s="40"/>
    </row>
    <row r="39" spans="1:23" ht="26.4">
      <c r="A39" s="290">
        <v>25</v>
      </c>
      <c r="B39" s="33" t="s">
        <v>61</v>
      </c>
      <c r="C39" s="290"/>
      <c r="D39" s="290">
        <v>111</v>
      </c>
      <c r="E39" s="290">
        <v>211</v>
      </c>
      <c r="F39" s="41">
        <f t="shared" si="30"/>
        <v>0</v>
      </c>
      <c r="G39" s="40"/>
      <c r="H39" s="40">
        <f t="shared" si="23"/>
        <v>0</v>
      </c>
      <c r="I39" s="40"/>
      <c r="J39" s="40"/>
      <c r="K39" s="40"/>
      <c r="L39" s="41">
        <f t="shared" si="31"/>
        <v>0</v>
      </c>
      <c r="M39" s="40"/>
      <c r="N39" s="40">
        <f t="shared" si="32"/>
        <v>0</v>
      </c>
      <c r="O39" s="40"/>
      <c r="P39" s="40"/>
      <c r="Q39" s="40"/>
      <c r="R39" s="41">
        <f t="shared" si="33"/>
        <v>0</v>
      </c>
      <c r="S39" s="40"/>
      <c r="T39" s="40">
        <f t="shared" si="34"/>
        <v>0</v>
      </c>
      <c r="U39" s="40"/>
      <c r="V39" s="40"/>
      <c r="W39" s="40"/>
    </row>
    <row r="40" spans="1:23" ht="26.4">
      <c r="A40" s="290">
        <v>26</v>
      </c>
      <c r="B40" s="33" t="s">
        <v>62</v>
      </c>
      <c r="C40" s="290"/>
      <c r="D40" s="290">
        <v>111</v>
      </c>
      <c r="E40" s="290">
        <v>211</v>
      </c>
      <c r="F40" s="41">
        <f t="shared" si="30"/>
        <v>0</v>
      </c>
      <c r="G40" s="40"/>
      <c r="H40" s="40">
        <f t="shared" si="23"/>
        <v>0</v>
      </c>
      <c r="I40" s="40"/>
      <c r="J40" s="40"/>
      <c r="K40" s="40"/>
      <c r="L40" s="41">
        <f t="shared" si="31"/>
        <v>0</v>
      </c>
      <c r="M40" s="40"/>
      <c r="N40" s="40">
        <f t="shared" si="32"/>
        <v>0</v>
      </c>
      <c r="O40" s="40"/>
      <c r="P40" s="40"/>
      <c r="Q40" s="40"/>
      <c r="R40" s="41">
        <f t="shared" si="33"/>
        <v>0</v>
      </c>
      <c r="S40" s="40"/>
      <c r="T40" s="40">
        <f t="shared" si="34"/>
        <v>0</v>
      </c>
      <c r="U40" s="40"/>
      <c r="V40" s="40"/>
      <c r="W40" s="40"/>
    </row>
    <row r="41" spans="1:23" ht="26.4">
      <c r="A41" s="290">
        <v>27</v>
      </c>
      <c r="B41" s="33" t="s">
        <v>63</v>
      </c>
      <c r="C41" s="290"/>
      <c r="D41" s="290">
        <v>111</v>
      </c>
      <c r="E41" s="290">
        <v>211</v>
      </c>
      <c r="F41" s="41">
        <f t="shared" si="30"/>
        <v>0</v>
      </c>
      <c r="G41" s="40"/>
      <c r="H41" s="40">
        <f t="shared" si="23"/>
        <v>0</v>
      </c>
      <c r="I41" s="40"/>
      <c r="J41" s="40"/>
      <c r="K41" s="40"/>
      <c r="L41" s="41">
        <f t="shared" si="31"/>
        <v>0</v>
      </c>
      <c r="M41" s="40"/>
      <c r="N41" s="40">
        <f t="shared" si="32"/>
        <v>0</v>
      </c>
      <c r="O41" s="40"/>
      <c r="P41" s="40"/>
      <c r="Q41" s="40"/>
      <c r="R41" s="41">
        <f t="shared" si="33"/>
        <v>0</v>
      </c>
      <c r="S41" s="40"/>
      <c r="T41" s="40">
        <f t="shared" si="34"/>
        <v>0</v>
      </c>
      <c r="U41" s="40"/>
      <c r="V41" s="40"/>
      <c r="W41" s="40"/>
    </row>
    <row r="42" spans="1:23" ht="26.4">
      <c r="A42" s="290">
        <v>28</v>
      </c>
      <c r="B42" s="33" t="s">
        <v>64</v>
      </c>
      <c r="C42" s="290"/>
      <c r="D42" s="290">
        <v>111</v>
      </c>
      <c r="E42" s="290">
        <v>211</v>
      </c>
      <c r="F42" s="41">
        <f t="shared" si="30"/>
        <v>0</v>
      </c>
      <c r="G42" s="40"/>
      <c r="H42" s="40">
        <f t="shared" si="23"/>
        <v>0</v>
      </c>
      <c r="I42" s="40"/>
      <c r="J42" s="40"/>
      <c r="K42" s="40"/>
      <c r="L42" s="41">
        <f t="shared" si="31"/>
        <v>0</v>
      </c>
      <c r="M42" s="40"/>
      <c r="N42" s="40">
        <f t="shared" si="32"/>
        <v>0</v>
      </c>
      <c r="O42" s="40"/>
      <c r="P42" s="40"/>
      <c r="Q42" s="40"/>
      <c r="R42" s="41">
        <f t="shared" si="33"/>
        <v>0</v>
      </c>
      <c r="S42" s="40"/>
      <c r="T42" s="40">
        <f t="shared" si="34"/>
        <v>0</v>
      </c>
      <c r="U42" s="40"/>
      <c r="V42" s="40"/>
      <c r="W42" s="40"/>
    </row>
    <row r="43" spans="1:23">
      <c r="A43" s="290">
        <v>29</v>
      </c>
      <c r="B43" s="33" t="s">
        <v>65</v>
      </c>
      <c r="C43" s="290"/>
      <c r="D43" s="290">
        <v>111</v>
      </c>
      <c r="E43" s="290">
        <v>211</v>
      </c>
      <c r="F43" s="41">
        <f t="shared" si="30"/>
        <v>0</v>
      </c>
      <c r="G43" s="40"/>
      <c r="H43" s="40">
        <f t="shared" si="23"/>
        <v>0</v>
      </c>
      <c r="I43" s="40"/>
      <c r="J43" s="40"/>
      <c r="K43" s="40"/>
      <c r="L43" s="41">
        <f t="shared" si="31"/>
        <v>0</v>
      </c>
      <c r="M43" s="40"/>
      <c r="N43" s="40">
        <f t="shared" si="32"/>
        <v>0</v>
      </c>
      <c r="O43" s="40"/>
      <c r="P43" s="40"/>
      <c r="Q43" s="40"/>
      <c r="R43" s="41">
        <f t="shared" si="33"/>
        <v>0</v>
      </c>
      <c r="S43" s="40"/>
      <c r="T43" s="40">
        <f t="shared" si="34"/>
        <v>0</v>
      </c>
      <c r="U43" s="40"/>
      <c r="V43" s="40"/>
      <c r="W43" s="40"/>
    </row>
    <row r="44" spans="1:23">
      <c r="A44" s="290">
        <v>30</v>
      </c>
      <c r="B44" s="33" t="s">
        <v>66</v>
      </c>
      <c r="C44" s="290"/>
      <c r="D44" s="290">
        <v>111</v>
      </c>
      <c r="E44" s="290">
        <v>211</v>
      </c>
      <c r="F44" s="41">
        <f t="shared" si="30"/>
        <v>0</v>
      </c>
      <c r="G44" s="40"/>
      <c r="H44" s="40">
        <f t="shared" si="23"/>
        <v>0</v>
      </c>
      <c r="I44" s="40"/>
      <c r="J44" s="40"/>
      <c r="K44" s="40"/>
      <c r="L44" s="41">
        <f t="shared" si="31"/>
        <v>0</v>
      </c>
      <c r="M44" s="40"/>
      <c r="N44" s="40">
        <f t="shared" si="32"/>
        <v>0</v>
      </c>
      <c r="O44" s="40"/>
      <c r="P44" s="40"/>
      <c r="Q44" s="40"/>
      <c r="R44" s="41">
        <f t="shared" si="33"/>
        <v>0</v>
      </c>
      <c r="S44" s="40"/>
      <c r="T44" s="40">
        <f t="shared" si="34"/>
        <v>0</v>
      </c>
      <c r="U44" s="40"/>
      <c r="V44" s="40"/>
      <c r="W44" s="40"/>
    </row>
    <row r="45" spans="1:23">
      <c r="A45" s="290">
        <v>31</v>
      </c>
      <c r="B45" s="33" t="s">
        <v>67</v>
      </c>
      <c r="C45" s="290"/>
      <c r="D45" s="290">
        <v>111</v>
      </c>
      <c r="E45" s="290">
        <v>211</v>
      </c>
      <c r="F45" s="41">
        <f t="shared" si="30"/>
        <v>0</v>
      </c>
      <c r="G45" s="40"/>
      <c r="H45" s="40">
        <f t="shared" si="23"/>
        <v>0</v>
      </c>
      <c r="I45" s="40"/>
      <c r="J45" s="40"/>
      <c r="K45" s="40"/>
      <c r="L45" s="41">
        <f t="shared" si="31"/>
        <v>0</v>
      </c>
      <c r="M45" s="40"/>
      <c r="N45" s="40">
        <f t="shared" si="32"/>
        <v>0</v>
      </c>
      <c r="O45" s="40"/>
      <c r="P45" s="40"/>
      <c r="Q45" s="40"/>
      <c r="R45" s="41">
        <f t="shared" si="33"/>
        <v>0</v>
      </c>
      <c r="S45" s="40"/>
      <c r="T45" s="40">
        <f t="shared" si="34"/>
        <v>0</v>
      </c>
      <c r="U45" s="40"/>
      <c r="V45" s="40"/>
      <c r="W45" s="40"/>
    </row>
    <row r="46" spans="1:23" ht="26.4">
      <c r="A46" s="290">
        <v>32</v>
      </c>
      <c r="B46" s="33" t="s">
        <v>68</v>
      </c>
      <c r="C46" s="290"/>
      <c r="D46" s="290">
        <v>111</v>
      </c>
      <c r="E46" s="290">
        <v>211</v>
      </c>
      <c r="F46" s="41">
        <f t="shared" si="30"/>
        <v>0</v>
      </c>
      <c r="G46" s="40"/>
      <c r="H46" s="40">
        <f t="shared" si="23"/>
        <v>0</v>
      </c>
      <c r="I46" s="40"/>
      <c r="J46" s="40"/>
      <c r="K46" s="40"/>
      <c r="L46" s="41">
        <f t="shared" si="31"/>
        <v>0</v>
      </c>
      <c r="M46" s="40"/>
      <c r="N46" s="40">
        <f t="shared" si="32"/>
        <v>0</v>
      </c>
      <c r="O46" s="40"/>
      <c r="P46" s="40"/>
      <c r="Q46" s="40"/>
      <c r="R46" s="41">
        <f t="shared" si="33"/>
        <v>0</v>
      </c>
      <c r="S46" s="40"/>
      <c r="T46" s="40">
        <f t="shared" si="34"/>
        <v>0</v>
      </c>
      <c r="U46" s="40"/>
      <c r="V46" s="40"/>
      <c r="W46" s="40"/>
    </row>
    <row r="47" spans="1:23" ht="39.6">
      <c r="A47" s="290">
        <v>33</v>
      </c>
      <c r="B47" s="325" t="s">
        <v>446</v>
      </c>
      <c r="C47" s="290">
        <v>2110</v>
      </c>
      <c r="D47" s="290">
        <v>111</v>
      </c>
      <c r="E47" s="290">
        <v>266</v>
      </c>
      <c r="F47" s="41">
        <f t="shared" si="30"/>
        <v>0</v>
      </c>
      <c r="G47" s="40"/>
      <c r="H47" s="40">
        <f t="shared" si="23"/>
        <v>0</v>
      </c>
      <c r="I47" s="40"/>
      <c r="J47" s="40"/>
      <c r="K47" s="40"/>
      <c r="L47" s="41">
        <f t="shared" si="31"/>
        <v>0</v>
      </c>
      <c r="M47" s="40"/>
      <c r="N47" s="40">
        <f t="shared" si="32"/>
        <v>0</v>
      </c>
      <c r="O47" s="40"/>
      <c r="P47" s="40"/>
      <c r="Q47" s="40"/>
      <c r="R47" s="41">
        <f t="shared" si="33"/>
        <v>0</v>
      </c>
      <c r="S47" s="40"/>
      <c r="T47" s="40">
        <f t="shared" si="34"/>
        <v>0</v>
      </c>
      <c r="U47" s="40"/>
      <c r="V47" s="40"/>
      <c r="W47" s="40"/>
    </row>
    <row r="48" spans="1:23">
      <c r="A48" s="288">
        <v>34</v>
      </c>
      <c r="B48" s="420" t="s">
        <v>98</v>
      </c>
      <c r="C48" s="402">
        <v>2140</v>
      </c>
      <c r="D48" s="290">
        <v>119</v>
      </c>
      <c r="E48" s="290">
        <v>213</v>
      </c>
      <c r="F48" s="41">
        <f t="shared" si="30"/>
        <v>0</v>
      </c>
      <c r="G48" s="40"/>
      <c r="H48" s="40">
        <f t="shared" si="23"/>
        <v>0</v>
      </c>
      <c r="I48" s="40"/>
      <c r="J48" s="40"/>
      <c r="K48" s="40"/>
      <c r="L48" s="41">
        <f t="shared" si="31"/>
        <v>0</v>
      </c>
      <c r="M48" s="40"/>
      <c r="N48" s="40">
        <f t="shared" si="32"/>
        <v>0</v>
      </c>
      <c r="O48" s="40"/>
      <c r="P48" s="40"/>
      <c r="Q48" s="40"/>
      <c r="R48" s="41">
        <f t="shared" si="33"/>
        <v>0</v>
      </c>
      <c r="S48" s="40"/>
      <c r="T48" s="40">
        <f t="shared" si="34"/>
        <v>0</v>
      </c>
      <c r="U48" s="40"/>
      <c r="V48" s="40"/>
      <c r="W48" s="40"/>
    </row>
    <row r="49" spans="1:23">
      <c r="A49" s="288">
        <v>35</v>
      </c>
      <c r="B49" s="420"/>
      <c r="C49" s="402"/>
      <c r="D49" s="290">
        <v>119</v>
      </c>
      <c r="E49" s="290">
        <v>225</v>
      </c>
      <c r="F49" s="41">
        <f t="shared" si="30"/>
        <v>0</v>
      </c>
      <c r="G49" s="40"/>
      <c r="H49" s="40">
        <f t="shared" si="23"/>
        <v>0</v>
      </c>
      <c r="I49" s="40"/>
      <c r="J49" s="40"/>
      <c r="K49" s="40"/>
      <c r="L49" s="41">
        <f t="shared" si="31"/>
        <v>0</v>
      </c>
      <c r="M49" s="40"/>
      <c r="N49" s="40">
        <f t="shared" si="32"/>
        <v>0</v>
      </c>
      <c r="O49" s="40"/>
      <c r="P49" s="40"/>
      <c r="Q49" s="40"/>
      <c r="R49" s="41">
        <f t="shared" si="33"/>
        <v>0</v>
      </c>
      <c r="S49" s="40"/>
      <c r="T49" s="40">
        <f t="shared" si="34"/>
        <v>0</v>
      </c>
      <c r="U49" s="40"/>
      <c r="V49" s="40"/>
      <c r="W49" s="40"/>
    </row>
    <row r="50" spans="1:23">
      <c r="A50" s="288">
        <v>36</v>
      </c>
      <c r="B50" s="420"/>
      <c r="C50" s="402"/>
      <c r="D50" s="290">
        <v>119</v>
      </c>
      <c r="E50" s="290">
        <v>226</v>
      </c>
      <c r="F50" s="41">
        <f t="shared" si="30"/>
        <v>0</v>
      </c>
      <c r="G50" s="40"/>
      <c r="H50" s="40">
        <f t="shared" si="23"/>
        <v>0</v>
      </c>
      <c r="I50" s="40"/>
      <c r="J50" s="40"/>
      <c r="K50" s="40"/>
      <c r="L50" s="41">
        <f t="shared" si="31"/>
        <v>0</v>
      </c>
      <c r="M50" s="40"/>
      <c r="N50" s="40">
        <f t="shared" si="32"/>
        <v>0</v>
      </c>
      <c r="O50" s="40"/>
      <c r="P50" s="40"/>
      <c r="Q50" s="40"/>
      <c r="R50" s="41">
        <f t="shared" si="33"/>
        <v>0</v>
      </c>
      <c r="S50" s="40"/>
      <c r="T50" s="40">
        <f t="shared" si="34"/>
        <v>0</v>
      </c>
      <c r="U50" s="40"/>
      <c r="V50" s="40"/>
      <c r="W50" s="40"/>
    </row>
    <row r="51" spans="1:23">
      <c r="A51" s="288">
        <v>37</v>
      </c>
      <c r="B51" s="420"/>
      <c r="C51" s="402"/>
      <c r="D51" s="290">
        <v>119</v>
      </c>
      <c r="E51" s="290">
        <v>266</v>
      </c>
      <c r="F51" s="41">
        <f t="shared" si="30"/>
        <v>0</v>
      </c>
      <c r="G51" s="40"/>
      <c r="H51" s="40">
        <f t="shared" si="23"/>
        <v>0</v>
      </c>
      <c r="I51" s="40"/>
      <c r="J51" s="40"/>
      <c r="K51" s="40"/>
      <c r="L51" s="41">
        <f t="shared" si="31"/>
        <v>0</v>
      </c>
      <c r="M51" s="40"/>
      <c r="N51" s="40">
        <f t="shared" si="32"/>
        <v>0</v>
      </c>
      <c r="O51" s="40"/>
      <c r="P51" s="40"/>
      <c r="Q51" s="40"/>
      <c r="R51" s="41">
        <f t="shared" si="33"/>
        <v>0</v>
      </c>
      <c r="S51" s="40"/>
      <c r="T51" s="40">
        <f t="shared" si="34"/>
        <v>0</v>
      </c>
      <c r="U51" s="40"/>
      <c r="V51" s="40"/>
      <c r="W51" s="40"/>
    </row>
    <row r="52" spans="1:23">
      <c r="A52" s="288">
        <v>38</v>
      </c>
      <c r="B52" s="420"/>
      <c r="C52" s="402"/>
      <c r="D52" s="290">
        <v>119</v>
      </c>
      <c r="E52" s="290">
        <v>341</v>
      </c>
      <c r="F52" s="41">
        <f t="shared" si="30"/>
        <v>0</v>
      </c>
      <c r="G52" s="40"/>
      <c r="H52" s="40">
        <f t="shared" si="23"/>
        <v>0</v>
      </c>
      <c r="I52" s="40"/>
      <c r="J52" s="40"/>
      <c r="K52" s="40"/>
      <c r="L52" s="41">
        <f t="shared" si="31"/>
        <v>0</v>
      </c>
      <c r="M52" s="40"/>
      <c r="N52" s="40">
        <f t="shared" si="32"/>
        <v>0</v>
      </c>
      <c r="O52" s="40"/>
      <c r="P52" s="40"/>
      <c r="Q52" s="40"/>
      <c r="R52" s="41">
        <f t="shared" si="33"/>
        <v>0</v>
      </c>
      <c r="S52" s="40"/>
      <c r="T52" s="40">
        <f t="shared" si="34"/>
        <v>0</v>
      </c>
      <c r="U52" s="40"/>
      <c r="V52" s="40"/>
      <c r="W52" s="40"/>
    </row>
    <row r="53" spans="1:23">
      <c r="A53" s="288">
        <v>39</v>
      </c>
      <c r="B53" s="420"/>
      <c r="C53" s="402"/>
      <c r="D53" s="290">
        <v>119</v>
      </c>
      <c r="E53" s="290">
        <v>345</v>
      </c>
      <c r="F53" s="41">
        <f t="shared" si="30"/>
        <v>0</v>
      </c>
      <c r="G53" s="40"/>
      <c r="H53" s="40">
        <f t="shared" si="23"/>
        <v>0</v>
      </c>
      <c r="I53" s="40"/>
      <c r="J53" s="40"/>
      <c r="K53" s="40"/>
      <c r="L53" s="41">
        <f t="shared" si="31"/>
        <v>0</v>
      </c>
      <c r="M53" s="40"/>
      <c r="N53" s="40">
        <f t="shared" si="32"/>
        <v>0</v>
      </c>
      <c r="O53" s="40"/>
      <c r="P53" s="40"/>
      <c r="Q53" s="40"/>
      <c r="R53" s="41">
        <f t="shared" si="33"/>
        <v>0</v>
      </c>
      <c r="S53" s="40"/>
      <c r="T53" s="40">
        <f t="shared" si="34"/>
        <v>0</v>
      </c>
      <c r="U53" s="40"/>
      <c r="V53" s="40"/>
      <c r="W53" s="40"/>
    </row>
    <row r="54" spans="1:23">
      <c r="A54" s="288">
        <v>40</v>
      </c>
      <c r="B54" s="419" t="s">
        <v>56</v>
      </c>
      <c r="C54" s="402">
        <v>2120</v>
      </c>
      <c r="D54" s="290">
        <v>112</v>
      </c>
      <c r="E54" s="290">
        <v>212</v>
      </c>
      <c r="F54" s="41">
        <f t="shared" si="30"/>
        <v>0</v>
      </c>
      <c r="G54" s="40"/>
      <c r="H54" s="40">
        <f t="shared" si="23"/>
        <v>0</v>
      </c>
      <c r="I54" s="40"/>
      <c r="J54" s="40"/>
      <c r="K54" s="40"/>
      <c r="L54" s="41">
        <f t="shared" si="31"/>
        <v>0</v>
      </c>
      <c r="M54" s="40"/>
      <c r="N54" s="40">
        <f t="shared" si="32"/>
        <v>0</v>
      </c>
      <c r="O54" s="40"/>
      <c r="P54" s="40"/>
      <c r="Q54" s="40"/>
      <c r="R54" s="41">
        <f t="shared" si="33"/>
        <v>0</v>
      </c>
      <c r="S54" s="40"/>
      <c r="T54" s="40">
        <f t="shared" si="34"/>
        <v>0</v>
      </c>
      <c r="U54" s="40"/>
      <c r="V54" s="40"/>
      <c r="W54" s="40"/>
    </row>
    <row r="55" spans="1:23">
      <c r="A55" s="288">
        <v>41</v>
      </c>
      <c r="B55" s="419"/>
      <c r="C55" s="402"/>
      <c r="D55" s="290">
        <v>112</v>
      </c>
      <c r="E55" s="290">
        <v>214</v>
      </c>
      <c r="F55" s="41">
        <f t="shared" si="30"/>
        <v>0</v>
      </c>
      <c r="G55" s="40"/>
      <c r="H55" s="40">
        <f t="shared" si="23"/>
        <v>0</v>
      </c>
      <c r="I55" s="40"/>
      <c r="J55" s="40"/>
      <c r="K55" s="40"/>
      <c r="L55" s="41">
        <f t="shared" si="31"/>
        <v>0</v>
      </c>
      <c r="M55" s="40"/>
      <c r="N55" s="40">
        <f t="shared" si="32"/>
        <v>0</v>
      </c>
      <c r="O55" s="40"/>
      <c r="P55" s="40"/>
      <c r="Q55" s="40"/>
      <c r="R55" s="41">
        <f t="shared" si="33"/>
        <v>0</v>
      </c>
      <c r="S55" s="40"/>
      <c r="T55" s="40">
        <f t="shared" si="34"/>
        <v>0</v>
      </c>
      <c r="U55" s="40"/>
      <c r="V55" s="40"/>
      <c r="W55" s="40"/>
    </row>
    <row r="56" spans="1:23">
      <c r="A56" s="288">
        <v>42</v>
      </c>
      <c r="B56" s="419"/>
      <c r="C56" s="402"/>
      <c r="D56" s="290">
        <v>112</v>
      </c>
      <c r="E56" s="290">
        <v>222</v>
      </c>
      <c r="F56" s="41">
        <f t="shared" si="30"/>
        <v>0</v>
      </c>
      <c r="G56" s="40"/>
      <c r="H56" s="40">
        <f t="shared" si="23"/>
        <v>0</v>
      </c>
      <c r="I56" s="40"/>
      <c r="J56" s="40"/>
      <c r="K56" s="40"/>
      <c r="L56" s="41">
        <f t="shared" si="31"/>
        <v>0</v>
      </c>
      <c r="M56" s="40"/>
      <c r="N56" s="40">
        <f t="shared" si="32"/>
        <v>0</v>
      </c>
      <c r="O56" s="40"/>
      <c r="P56" s="40"/>
      <c r="Q56" s="40"/>
      <c r="R56" s="41">
        <f t="shared" si="33"/>
        <v>0</v>
      </c>
      <c r="S56" s="40"/>
      <c r="T56" s="40">
        <f t="shared" si="34"/>
        <v>0</v>
      </c>
      <c r="U56" s="40"/>
      <c r="V56" s="40"/>
      <c r="W56" s="40"/>
    </row>
    <row r="57" spans="1:23">
      <c r="A57" s="288">
        <v>43</v>
      </c>
      <c r="B57" s="419"/>
      <c r="C57" s="402"/>
      <c r="D57" s="290">
        <v>112</v>
      </c>
      <c r="E57" s="290">
        <v>226</v>
      </c>
      <c r="F57" s="41">
        <f t="shared" si="30"/>
        <v>0</v>
      </c>
      <c r="G57" s="40"/>
      <c r="H57" s="40">
        <f t="shared" si="23"/>
        <v>0</v>
      </c>
      <c r="I57" s="40"/>
      <c r="J57" s="40"/>
      <c r="K57" s="40"/>
      <c r="L57" s="41">
        <f t="shared" si="31"/>
        <v>0</v>
      </c>
      <c r="M57" s="40"/>
      <c r="N57" s="40">
        <f t="shared" si="32"/>
        <v>0</v>
      </c>
      <c r="O57" s="40"/>
      <c r="P57" s="40"/>
      <c r="Q57" s="40"/>
      <c r="R57" s="41">
        <f t="shared" si="33"/>
        <v>0</v>
      </c>
      <c r="S57" s="40"/>
      <c r="T57" s="40">
        <f t="shared" si="34"/>
        <v>0</v>
      </c>
      <c r="U57" s="40"/>
      <c r="V57" s="40"/>
      <c r="W57" s="40"/>
    </row>
    <row r="58" spans="1:23">
      <c r="A58" s="288">
        <v>44</v>
      </c>
      <c r="B58" s="419"/>
      <c r="C58" s="402"/>
      <c r="D58" s="290">
        <v>112</v>
      </c>
      <c r="E58" s="290">
        <v>266</v>
      </c>
      <c r="F58" s="41">
        <f t="shared" si="30"/>
        <v>0</v>
      </c>
      <c r="G58" s="40"/>
      <c r="H58" s="40">
        <f t="shared" si="23"/>
        <v>0</v>
      </c>
      <c r="I58" s="40"/>
      <c r="J58" s="40"/>
      <c r="K58" s="40"/>
      <c r="L58" s="41">
        <f t="shared" si="31"/>
        <v>0</v>
      </c>
      <c r="M58" s="40"/>
      <c r="N58" s="40">
        <f t="shared" si="32"/>
        <v>0</v>
      </c>
      <c r="O58" s="40"/>
      <c r="P58" s="40"/>
      <c r="Q58" s="40"/>
      <c r="R58" s="41">
        <f t="shared" si="33"/>
        <v>0</v>
      </c>
      <c r="S58" s="40"/>
      <c r="T58" s="40">
        <f t="shared" si="34"/>
        <v>0</v>
      </c>
      <c r="U58" s="40"/>
      <c r="V58" s="40"/>
      <c r="W58" s="40"/>
    </row>
    <row r="59" spans="1:23">
      <c r="A59" s="288">
        <v>45</v>
      </c>
      <c r="B59" s="419"/>
      <c r="C59" s="402"/>
      <c r="D59" s="290">
        <v>112</v>
      </c>
      <c r="E59" s="290">
        <v>267</v>
      </c>
      <c r="F59" s="41">
        <f t="shared" si="30"/>
        <v>0</v>
      </c>
      <c r="G59" s="40"/>
      <c r="H59" s="40">
        <f t="shared" si="23"/>
        <v>0</v>
      </c>
      <c r="I59" s="40"/>
      <c r="J59" s="40"/>
      <c r="K59" s="40"/>
      <c r="L59" s="41">
        <f t="shared" si="31"/>
        <v>0</v>
      </c>
      <c r="M59" s="40"/>
      <c r="N59" s="40">
        <f t="shared" si="32"/>
        <v>0</v>
      </c>
      <c r="O59" s="40"/>
      <c r="P59" s="40"/>
      <c r="Q59" s="40"/>
      <c r="R59" s="41">
        <f t="shared" si="33"/>
        <v>0</v>
      </c>
      <c r="S59" s="40"/>
      <c r="T59" s="40">
        <f t="shared" si="34"/>
        <v>0</v>
      </c>
      <c r="U59" s="40"/>
      <c r="V59" s="40"/>
      <c r="W59" s="40"/>
    </row>
    <row r="60" spans="1:23">
      <c r="A60" s="288">
        <v>46</v>
      </c>
      <c r="B60" s="421" t="s">
        <v>40</v>
      </c>
      <c r="C60" s="402">
        <v>2130</v>
      </c>
      <c r="D60" s="290">
        <v>113</v>
      </c>
      <c r="E60" s="290">
        <v>226</v>
      </c>
      <c r="F60" s="41">
        <f t="shared" si="30"/>
        <v>0</v>
      </c>
      <c r="G60" s="40"/>
      <c r="H60" s="40">
        <f t="shared" si="23"/>
        <v>0</v>
      </c>
      <c r="I60" s="40"/>
      <c r="J60" s="40"/>
      <c r="K60" s="40"/>
      <c r="L60" s="41">
        <f t="shared" si="31"/>
        <v>0</v>
      </c>
      <c r="M60" s="40"/>
      <c r="N60" s="40">
        <f t="shared" si="32"/>
        <v>0</v>
      </c>
      <c r="O60" s="40"/>
      <c r="P60" s="40"/>
      <c r="Q60" s="40"/>
      <c r="R60" s="41">
        <f t="shared" si="33"/>
        <v>0</v>
      </c>
      <c r="S60" s="40"/>
      <c r="T60" s="40">
        <f t="shared" si="34"/>
        <v>0</v>
      </c>
      <c r="U60" s="40"/>
      <c r="V60" s="40"/>
      <c r="W60" s="40"/>
    </row>
    <row r="61" spans="1:23" ht="25.5" customHeight="1">
      <c r="A61" s="288">
        <v>47</v>
      </c>
      <c r="B61" s="421"/>
      <c r="C61" s="402"/>
      <c r="D61" s="290">
        <v>113</v>
      </c>
      <c r="E61" s="290"/>
      <c r="F61" s="41">
        <f t="shared" si="30"/>
        <v>0</v>
      </c>
      <c r="G61" s="40"/>
      <c r="H61" s="40">
        <f t="shared" si="23"/>
        <v>0</v>
      </c>
      <c r="I61" s="40"/>
      <c r="J61" s="40"/>
      <c r="K61" s="40"/>
      <c r="L61" s="41">
        <f t="shared" si="31"/>
        <v>0</v>
      </c>
      <c r="M61" s="40"/>
      <c r="N61" s="40">
        <f t="shared" si="32"/>
        <v>0</v>
      </c>
      <c r="O61" s="40"/>
      <c r="P61" s="40"/>
      <c r="Q61" s="40"/>
      <c r="R61" s="41">
        <f t="shared" si="33"/>
        <v>0</v>
      </c>
      <c r="S61" s="40"/>
      <c r="T61" s="40">
        <f t="shared" si="34"/>
        <v>0</v>
      </c>
      <c r="U61" s="40"/>
      <c r="V61" s="40"/>
      <c r="W61" s="40"/>
    </row>
    <row r="62" spans="1:23" ht="27.6">
      <c r="A62" s="28">
        <v>48</v>
      </c>
      <c r="B62" s="29" t="s">
        <v>17</v>
      </c>
      <c r="C62" s="28">
        <v>2200</v>
      </c>
      <c r="D62" s="28"/>
      <c r="E62" s="28">
        <v>260</v>
      </c>
      <c r="F62" s="46">
        <f t="shared" si="30"/>
        <v>0</v>
      </c>
      <c r="G62" s="47">
        <f>SUM(G63:G64)</f>
        <v>0</v>
      </c>
      <c r="H62" s="47">
        <f t="shared" si="23"/>
        <v>0</v>
      </c>
      <c r="I62" s="47">
        <f>SUM(I63:I64)</f>
        <v>0</v>
      </c>
      <c r="J62" s="47">
        <f>SUM(J63:J64)</f>
        <v>0</v>
      </c>
      <c r="K62" s="47">
        <f>SUM(K63:K64)</f>
        <v>0</v>
      </c>
      <c r="L62" s="46">
        <f t="shared" si="31"/>
        <v>0</v>
      </c>
      <c r="M62" s="47">
        <f>SUM(M63:M64)</f>
        <v>0</v>
      </c>
      <c r="N62" s="47">
        <f t="shared" si="32"/>
        <v>0</v>
      </c>
      <c r="O62" s="47">
        <f>SUM(O63:O64)</f>
        <v>0</v>
      </c>
      <c r="P62" s="47">
        <f>SUM(P63:P64)</f>
        <v>0</v>
      </c>
      <c r="Q62" s="47">
        <f>SUM(Q63:Q64)</f>
        <v>0</v>
      </c>
      <c r="R62" s="46">
        <f t="shared" si="33"/>
        <v>0</v>
      </c>
      <c r="S62" s="47">
        <f>SUM(S63:S64)</f>
        <v>0</v>
      </c>
      <c r="T62" s="47">
        <f t="shared" si="34"/>
        <v>0</v>
      </c>
      <c r="U62" s="47">
        <f>SUM(U63:U64)</f>
        <v>0</v>
      </c>
      <c r="V62" s="47">
        <f>SUM(V63:V64)</f>
        <v>0</v>
      </c>
      <c r="W62" s="47">
        <f>SUM(W63:W64)</f>
        <v>0</v>
      </c>
    </row>
    <row r="63" spans="1:23" ht="15" customHeight="1">
      <c r="A63" s="290"/>
      <c r="B63" s="21" t="s">
        <v>97</v>
      </c>
      <c r="C63" s="290"/>
      <c r="D63" s="290"/>
      <c r="E63" s="290"/>
      <c r="F63" s="41"/>
      <c r="G63" s="40"/>
      <c r="H63" s="40"/>
      <c r="I63" s="40"/>
      <c r="J63" s="40"/>
      <c r="K63" s="40"/>
      <c r="L63" s="41"/>
      <c r="M63" s="40"/>
      <c r="N63" s="40"/>
      <c r="O63" s="40"/>
      <c r="P63" s="40"/>
      <c r="Q63" s="40"/>
      <c r="R63" s="41"/>
      <c r="S63" s="40"/>
      <c r="T63" s="40"/>
      <c r="U63" s="40"/>
      <c r="V63" s="40"/>
      <c r="W63" s="40"/>
    </row>
    <row r="64" spans="1:23">
      <c r="A64" s="290">
        <v>49</v>
      </c>
      <c r="B64" s="21"/>
      <c r="C64" s="290">
        <v>2211</v>
      </c>
      <c r="D64" s="290">
        <v>321</v>
      </c>
      <c r="E64" s="290"/>
      <c r="F64" s="41">
        <f t="shared" si="30"/>
        <v>0</v>
      </c>
      <c r="G64" s="40"/>
      <c r="H64" s="40">
        <f t="shared" si="23"/>
        <v>0</v>
      </c>
      <c r="I64" s="40"/>
      <c r="J64" s="40"/>
      <c r="K64" s="40"/>
      <c r="L64" s="41">
        <f t="shared" ref="L64:L65" si="35">M64+N64+Q64</f>
        <v>0</v>
      </c>
      <c r="M64" s="40"/>
      <c r="N64" s="40">
        <f t="shared" ref="N64:N65" si="36">O64+P64</f>
        <v>0</v>
      </c>
      <c r="O64" s="40"/>
      <c r="P64" s="40"/>
      <c r="Q64" s="40"/>
      <c r="R64" s="41">
        <f t="shared" ref="R64:R65" si="37">S64+T64+W64</f>
        <v>0</v>
      </c>
      <c r="S64" s="40"/>
      <c r="T64" s="40">
        <f t="shared" ref="T64:T65" si="38">U64+V64</f>
        <v>0</v>
      </c>
      <c r="U64" s="40"/>
      <c r="V64" s="40"/>
      <c r="W64" s="40"/>
    </row>
    <row r="65" spans="1:23" ht="27.6">
      <c r="A65" s="28">
        <v>50</v>
      </c>
      <c r="B65" s="29" t="s">
        <v>18</v>
      </c>
      <c r="C65" s="28">
        <v>2300</v>
      </c>
      <c r="D65" s="28">
        <v>850</v>
      </c>
      <c r="E65" s="28">
        <v>290</v>
      </c>
      <c r="F65" s="46">
        <f t="shared" si="30"/>
        <v>0</v>
      </c>
      <c r="G65" s="47">
        <f t="shared" ref="G65:K65" si="39">SUM(G67:G75)</f>
        <v>0</v>
      </c>
      <c r="H65" s="47">
        <f t="shared" si="23"/>
        <v>0</v>
      </c>
      <c r="I65" s="47">
        <f t="shared" si="39"/>
        <v>0</v>
      </c>
      <c r="J65" s="47">
        <f t="shared" si="39"/>
        <v>0</v>
      </c>
      <c r="K65" s="47">
        <f t="shared" si="39"/>
        <v>0</v>
      </c>
      <c r="L65" s="46">
        <f t="shared" si="35"/>
        <v>0</v>
      </c>
      <c r="M65" s="47">
        <f t="shared" ref="M65" si="40">SUM(M67:M75)</f>
        <v>0</v>
      </c>
      <c r="N65" s="47">
        <f t="shared" si="36"/>
        <v>0</v>
      </c>
      <c r="O65" s="47">
        <f t="shared" ref="O65:Q65" si="41">SUM(O67:O75)</f>
        <v>0</v>
      </c>
      <c r="P65" s="47">
        <f t="shared" si="41"/>
        <v>0</v>
      </c>
      <c r="Q65" s="47">
        <f t="shared" si="41"/>
        <v>0</v>
      </c>
      <c r="R65" s="46">
        <f t="shared" si="37"/>
        <v>0</v>
      </c>
      <c r="S65" s="47">
        <f t="shared" ref="S65" si="42">SUM(S67:S75)</f>
        <v>0</v>
      </c>
      <c r="T65" s="47">
        <f t="shared" si="38"/>
        <v>0</v>
      </c>
      <c r="U65" s="47">
        <f t="shared" ref="U65:W65" si="43">SUM(U67:U75)</f>
        <v>0</v>
      </c>
      <c r="V65" s="47">
        <f t="shared" si="43"/>
        <v>0</v>
      </c>
      <c r="W65" s="47">
        <f t="shared" si="43"/>
        <v>0</v>
      </c>
    </row>
    <row r="66" spans="1:23">
      <c r="A66" s="290"/>
      <c r="B66" s="21" t="s">
        <v>19</v>
      </c>
      <c r="C66" s="290"/>
      <c r="D66" s="290"/>
      <c r="E66" s="290"/>
      <c r="F66" s="41"/>
      <c r="G66" s="40"/>
      <c r="H66" s="40"/>
      <c r="I66" s="40"/>
      <c r="J66" s="40"/>
      <c r="K66" s="40"/>
      <c r="L66" s="41"/>
      <c r="M66" s="40"/>
      <c r="N66" s="40"/>
      <c r="O66" s="40"/>
      <c r="P66" s="40"/>
      <c r="Q66" s="40"/>
      <c r="R66" s="41"/>
      <c r="S66" s="40"/>
      <c r="T66" s="40"/>
      <c r="U66" s="40"/>
      <c r="V66" s="40"/>
      <c r="W66" s="40"/>
    </row>
    <row r="67" spans="1:23">
      <c r="A67" s="290">
        <v>51</v>
      </c>
      <c r="B67" s="30" t="s">
        <v>41</v>
      </c>
      <c r="C67" s="290"/>
      <c r="D67" s="290">
        <v>851</v>
      </c>
      <c r="E67" s="290">
        <v>291</v>
      </c>
      <c r="F67" s="41">
        <f t="shared" ref="F67:F77" si="44">G67+H67+K67</f>
        <v>0</v>
      </c>
      <c r="G67" s="40"/>
      <c r="H67" s="40">
        <f t="shared" si="23"/>
        <v>0</v>
      </c>
      <c r="I67" s="40"/>
      <c r="J67" s="40"/>
      <c r="K67" s="40"/>
      <c r="L67" s="41">
        <f t="shared" ref="L67:L77" si="45">M67+N67+Q67</f>
        <v>0</v>
      </c>
      <c r="M67" s="40"/>
      <c r="N67" s="40">
        <f t="shared" ref="N67:N77" si="46">O67+P67</f>
        <v>0</v>
      </c>
      <c r="O67" s="40"/>
      <c r="P67" s="40"/>
      <c r="Q67" s="40"/>
      <c r="R67" s="41">
        <f t="shared" ref="R67:R77" si="47">S67+T67+W67</f>
        <v>0</v>
      </c>
      <c r="S67" s="40"/>
      <c r="T67" s="40">
        <f t="shared" ref="T67:T77" si="48">U67+V67</f>
        <v>0</v>
      </c>
      <c r="U67" s="40"/>
      <c r="V67" s="40"/>
      <c r="W67" s="40"/>
    </row>
    <row r="68" spans="1:23">
      <c r="A68" s="290">
        <v>52</v>
      </c>
      <c r="B68" s="30" t="s">
        <v>42</v>
      </c>
      <c r="C68" s="290"/>
      <c r="D68" s="290">
        <v>851</v>
      </c>
      <c r="E68" s="290">
        <v>291</v>
      </c>
      <c r="F68" s="41">
        <f t="shared" si="44"/>
        <v>0</v>
      </c>
      <c r="G68" s="40"/>
      <c r="H68" s="40">
        <f t="shared" si="23"/>
        <v>0</v>
      </c>
      <c r="I68" s="40"/>
      <c r="J68" s="40"/>
      <c r="K68" s="40"/>
      <c r="L68" s="41">
        <f t="shared" si="45"/>
        <v>0</v>
      </c>
      <c r="M68" s="40"/>
      <c r="N68" s="40">
        <f t="shared" si="46"/>
        <v>0</v>
      </c>
      <c r="O68" s="40"/>
      <c r="P68" s="40"/>
      <c r="Q68" s="40"/>
      <c r="R68" s="41">
        <f t="shared" si="47"/>
        <v>0</v>
      </c>
      <c r="S68" s="40"/>
      <c r="T68" s="40">
        <f t="shared" si="48"/>
        <v>0</v>
      </c>
      <c r="U68" s="40"/>
      <c r="V68" s="40"/>
      <c r="W68" s="40"/>
    </row>
    <row r="69" spans="1:23">
      <c r="A69" s="290">
        <v>53</v>
      </c>
      <c r="B69" s="21" t="s">
        <v>447</v>
      </c>
      <c r="C69" s="290"/>
      <c r="D69" s="290">
        <v>852</v>
      </c>
      <c r="E69" s="290">
        <v>291</v>
      </c>
      <c r="F69" s="41">
        <f t="shared" si="44"/>
        <v>0</v>
      </c>
      <c r="G69" s="40"/>
      <c r="H69" s="40">
        <f t="shared" si="23"/>
        <v>0</v>
      </c>
      <c r="I69" s="40"/>
      <c r="J69" s="40"/>
      <c r="K69" s="40"/>
      <c r="L69" s="41">
        <f t="shared" si="45"/>
        <v>0</v>
      </c>
      <c r="M69" s="40"/>
      <c r="N69" s="40">
        <f t="shared" si="46"/>
        <v>0</v>
      </c>
      <c r="O69" s="40"/>
      <c r="P69" s="40"/>
      <c r="Q69" s="40"/>
      <c r="R69" s="41">
        <f t="shared" si="47"/>
        <v>0</v>
      </c>
      <c r="S69" s="40"/>
      <c r="T69" s="40">
        <f t="shared" si="48"/>
        <v>0</v>
      </c>
      <c r="U69" s="40"/>
      <c r="V69" s="40"/>
      <c r="W69" s="40"/>
    </row>
    <row r="70" spans="1:23">
      <c r="A70" s="290">
        <v>54</v>
      </c>
      <c r="B70" s="21" t="s">
        <v>448</v>
      </c>
      <c r="C70" s="290"/>
      <c r="D70" s="290">
        <v>852</v>
      </c>
      <c r="E70" s="290">
        <v>291</v>
      </c>
      <c r="F70" s="41">
        <f t="shared" si="44"/>
        <v>0</v>
      </c>
      <c r="G70" s="40"/>
      <c r="H70" s="40">
        <f t="shared" si="23"/>
        <v>0</v>
      </c>
      <c r="I70" s="40"/>
      <c r="J70" s="40"/>
      <c r="K70" s="40"/>
      <c r="L70" s="41">
        <f t="shared" si="45"/>
        <v>0</v>
      </c>
      <c r="M70" s="40"/>
      <c r="N70" s="40">
        <f t="shared" si="46"/>
        <v>0</v>
      </c>
      <c r="O70" s="40"/>
      <c r="P70" s="40"/>
      <c r="Q70" s="40"/>
      <c r="R70" s="41">
        <f t="shared" si="47"/>
        <v>0</v>
      </c>
      <c r="S70" s="40"/>
      <c r="T70" s="40">
        <f t="shared" si="48"/>
        <v>0</v>
      </c>
      <c r="U70" s="40"/>
      <c r="V70" s="40"/>
      <c r="W70" s="40"/>
    </row>
    <row r="71" spans="1:23" ht="26.4">
      <c r="A71" s="290">
        <v>55</v>
      </c>
      <c r="B71" s="30" t="s">
        <v>69</v>
      </c>
      <c r="C71" s="290"/>
      <c r="D71" s="290">
        <v>853</v>
      </c>
      <c r="E71" s="290">
        <v>291</v>
      </c>
      <c r="F71" s="41">
        <f t="shared" si="44"/>
        <v>0</v>
      </c>
      <c r="G71" s="40"/>
      <c r="H71" s="40">
        <f t="shared" si="23"/>
        <v>0</v>
      </c>
      <c r="I71" s="40"/>
      <c r="J71" s="40"/>
      <c r="K71" s="40"/>
      <c r="L71" s="41">
        <f t="shared" si="45"/>
        <v>0</v>
      </c>
      <c r="M71" s="40"/>
      <c r="N71" s="40">
        <f t="shared" si="46"/>
        <v>0</v>
      </c>
      <c r="O71" s="40"/>
      <c r="P71" s="40"/>
      <c r="Q71" s="40"/>
      <c r="R71" s="41">
        <f t="shared" si="47"/>
        <v>0</v>
      </c>
      <c r="S71" s="40"/>
      <c r="T71" s="40">
        <f t="shared" si="48"/>
        <v>0</v>
      </c>
      <c r="U71" s="40"/>
      <c r="V71" s="40"/>
      <c r="W71" s="40"/>
    </row>
    <row r="72" spans="1:23">
      <c r="A72" s="290">
        <v>56</v>
      </c>
      <c r="B72" s="418" t="s">
        <v>20</v>
      </c>
      <c r="C72" s="290"/>
      <c r="D72" s="290">
        <v>853</v>
      </c>
      <c r="E72" s="290">
        <v>292</v>
      </c>
      <c r="F72" s="41">
        <f t="shared" si="44"/>
        <v>0</v>
      </c>
      <c r="G72" s="40"/>
      <c r="H72" s="40">
        <f t="shared" si="23"/>
        <v>0</v>
      </c>
      <c r="I72" s="40"/>
      <c r="J72" s="40"/>
      <c r="K72" s="40"/>
      <c r="L72" s="41">
        <f t="shared" si="45"/>
        <v>0</v>
      </c>
      <c r="M72" s="40"/>
      <c r="N72" s="40">
        <f t="shared" si="46"/>
        <v>0</v>
      </c>
      <c r="O72" s="40"/>
      <c r="P72" s="40"/>
      <c r="Q72" s="40"/>
      <c r="R72" s="41">
        <f t="shared" si="47"/>
        <v>0</v>
      </c>
      <c r="S72" s="40"/>
      <c r="T72" s="40">
        <f t="shared" si="48"/>
        <v>0</v>
      </c>
      <c r="U72" s="40"/>
      <c r="V72" s="40"/>
      <c r="W72" s="40"/>
    </row>
    <row r="73" spans="1:23">
      <c r="A73" s="290">
        <v>57</v>
      </c>
      <c r="B73" s="418"/>
      <c r="C73" s="290"/>
      <c r="D73" s="290">
        <v>853</v>
      </c>
      <c r="E73" s="290">
        <v>293</v>
      </c>
      <c r="F73" s="41">
        <f t="shared" si="44"/>
        <v>0</v>
      </c>
      <c r="G73" s="40"/>
      <c r="H73" s="40">
        <f t="shared" si="23"/>
        <v>0</v>
      </c>
      <c r="I73" s="40"/>
      <c r="J73" s="40"/>
      <c r="K73" s="40"/>
      <c r="L73" s="41">
        <f t="shared" si="45"/>
        <v>0</v>
      </c>
      <c r="M73" s="40"/>
      <c r="N73" s="40">
        <f t="shared" si="46"/>
        <v>0</v>
      </c>
      <c r="O73" s="40"/>
      <c r="P73" s="40"/>
      <c r="Q73" s="40"/>
      <c r="R73" s="41">
        <f t="shared" si="47"/>
        <v>0</v>
      </c>
      <c r="S73" s="40"/>
      <c r="T73" s="40">
        <f t="shared" si="48"/>
        <v>0</v>
      </c>
      <c r="U73" s="40"/>
      <c r="V73" s="40"/>
      <c r="W73" s="40"/>
    </row>
    <row r="74" spans="1:23">
      <c r="A74" s="290">
        <v>58</v>
      </c>
      <c r="B74" s="418"/>
      <c r="C74" s="290"/>
      <c r="D74" s="290">
        <v>853</v>
      </c>
      <c r="E74" s="290">
        <v>295</v>
      </c>
      <c r="F74" s="41">
        <f t="shared" si="44"/>
        <v>0</v>
      </c>
      <c r="G74" s="40"/>
      <c r="H74" s="40">
        <f t="shared" si="23"/>
        <v>0</v>
      </c>
      <c r="I74" s="40"/>
      <c r="J74" s="40"/>
      <c r="K74" s="40"/>
      <c r="L74" s="41">
        <f t="shared" si="45"/>
        <v>0</v>
      </c>
      <c r="M74" s="40"/>
      <c r="N74" s="40">
        <f t="shared" si="46"/>
        <v>0</v>
      </c>
      <c r="O74" s="40"/>
      <c r="P74" s="40"/>
      <c r="Q74" s="40"/>
      <c r="R74" s="41">
        <f t="shared" si="47"/>
        <v>0</v>
      </c>
      <c r="S74" s="40"/>
      <c r="T74" s="40">
        <f t="shared" si="48"/>
        <v>0</v>
      </c>
      <c r="U74" s="40"/>
      <c r="V74" s="40"/>
      <c r="W74" s="40"/>
    </row>
    <row r="75" spans="1:23">
      <c r="A75" s="290">
        <v>59</v>
      </c>
      <c r="B75" s="418"/>
      <c r="C75" s="290"/>
      <c r="D75" s="290">
        <v>853</v>
      </c>
      <c r="E75" s="290">
        <v>296</v>
      </c>
      <c r="F75" s="41">
        <f t="shared" si="44"/>
        <v>0</v>
      </c>
      <c r="G75" s="40"/>
      <c r="H75" s="40">
        <f t="shared" si="23"/>
        <v>0</v>
      </c>
      <c r="I75" s="40"/>
      <c r="J75" s="40"/>
      <c r="K75" s="40"/>
      <c r="L75" s="41">
        <f t="shared" si="45"/>
        <v>0</v>
      </c>
      <c r="M75" s="40"/>
      <c r="N75" s="40">
        <f t="shared" si="46"/>
        <v>0</v>
      </c>
      <c r="O75" s="40"/>
      <c r="P75" s="40"/>
      <c r="Q75" s="40"/>
      <c r="R75" s="41">
        <f t="shared" si="47"/>
        <v>0</v>
      </c>
      <c r="S75" s="40"/>
      <c r="T75" s="40">
        <f t="shared" si="48"/>
        <v>0</v>
      </c>
      <c r="U75" s="40"/>
      <c r="V75" s="40"/>
      <c r="W75" s="40"/>
    </row>
    <row r="76" spans="1:23" ht="27.6">
      <c r="A76" s="28">
        <v>60</v>
      </c>
      <c r="B76" s="29" t="s">
        <v>21</v>
      </c>
      <c r="C76" s="28">
        <v>2400</v>
      </c>
      <c r="D76" s="28"/>
      <c r="E76" s="28"/>
      <c r="F76" s="46">
        <f t="shared" si="44"/>
        <v>0</v>
      </c>
      <c r="G76" s="47"/>
      <c r="H76" s="47">
        <f t="shared" si="23"/>
        <v>0</v>
      </c>
      <c r="I76" s="47"/>
      <c r="J76" s="47"/>
      <c r="K76" s="47"/>
      <c r="L76" s="46">
        <f t="shared" si="45"/>
        <v>0</v>
      </c>
      <c r="M76" s="47"/>
      <c r="N76" s="47">
        <f t="shared" si="46"/>
        <v>0</v>
      </c>
      <c r="O76" s="47"/>
      <c r="P76" s="47"/>
      <c r="Q76" s="47"/>
      <c r="R76" s="46">
        <f t="shared" si="47"/>
        <v>0</v>
      </c>
      <c r="S76" s="47"/>
      <c r="T76" s="47">
        <f t="shared" si="48"/>
        <v>0</v>
      </c>
      <c r="U76" s="47"/>
      <c r="V76" s="47"/>
      <c r="W76" s="47"/>
    </row>
    <row r="77" spans="1:23" ht="27.6">
      <c r="A77" s="28">
        <v>61</v>
      </c>
      <c r="B77" s="29" t="s">
        <v>22</v>
      </c>
      <c r="C77" s="28">
        <v>2500</v>
      </c>
      <c r="D77" s="28"/>
      <c r="E77" s="28"/>
      <c r="F77" s="46">
        <f t="shared" si="44"/>
        <v>0</v>
      </c>
      <c r="G77" s="47">
        <f t="shared" ref="G77:K77" si="49">SUM(G79:G81)</f>
        <v>0</v>
      </c>
      <c r="H77" s="47">
        <f t="shared" si="23"/>
        <v>0</v>
      </c>
      <c r="I77" s="47">
        <f t="shared" si="49"/>
        <v>0</v>
      </c>
      <c r="J77" s="47">
        <f t="shared" si="49"/>
        <v>0</v>
      </c>
      <c r="K77" s="47">
        <f t="shared" si="49"/>
        <v>0</v>
      </c>
      <c r="L77" s="46">
        <f t="shared" si="45"/>
        <v>0</v>
      </c>
      <c r="M77" s="47">
        <f t="shared" ref="M77" si="50">SUM(M79:M81)</f>
        <v>0</v>
      </c>
      <c r="N77" s="47">
        <f t="shared" si="46"/>
        <v>0</v>
      </c>
      <c r="O77" s="47">
        <f t="shared" ref="O77:Q77" si="51">SUM(O79:O81)</f>
        <v>0</v>
      </c>
      <c r="P77" s="47">
        <f t="shared" si="51"/>
        <v>0</v>
      </c>
      <c r="Q77" s="47">
        <f t="shared" si="51"/>
        <v>0</v>
      </c>
      <c r="R77" s="46">
        <f t="shared" si="47"/>
        <v>0</v>
      </c>
      <c r="S77" s="47">
        <f t="shared" ref="S77" si="52">SUM(S79:S81)</f>
        <v>0</v>
      </c>
      <c r="T77" s="47">
        <f t="shared" si="48"/>
        <v>0</v>
      </c>
      <c r="U77" s="47">
        <f t="shared" ref="U77:W77" si="53">SUM(U79:U81)</f>
        <v>0</v>
      </c>
      <c r="V77" s="47">
        <f t="shared" si="53"/>
        <v>0</v>
      </c>
      <c r="W77" s="47">
        <f t="shared" si="53"/>
        <v>0</v>
      </c>
    </row>
    <row r="78" spans="1:23">
      <c r="A78" s="290"/>
      <c r="B78" s="30" t="s">
        <v>23</v>
      </c>
      <c r="C78" s="290"/>
      <c r="D78" s="290"/>
      <c r="E78" s="290"/>
      <c r="F78" s="41"/>
      <c r="G78" s="40"/>
      <c r="H78" s="40"/>
      <c r="I78" s="40"/>
      <c r="J78" s="40"/>
      <c r="K78" s="40"/>
      <c r="L78" s="41"/>
      <c r="M78" s="40"/>
      <c r="N78" s="40"/>
      <c r="O78" s="40"/>
      <c r="P78" s="40"/>
      <c r="Q78" s="40"/>
      <c r="R78" s="41"/>
      <c r="S78" s="40"/>
      <c r="T78" s="40"/>
      <c r="U78" s="40"/>
      <c r="V78" s="40"/>
      <c r="W78" s="40"/>
    </row>
    <row r="79" spans="1:23" ht="26.4">
      <c r="A79" s="290">
        <v>62</v>
      </c>
      <c r="B79" s="30" t="s">
        <v>40</v>
      </c>
      <c r="C79" s="290"/>
      <c r="D79" s="290">
        <v>113</v>
      </c>
      <c r="E79" s="290">
        <v>226</v>
      </c>
      <c r="F79" s="41">
        <f>G79+H79+K79</f>
        <v>0</v>
      </c>
      <c r="G79" s="40"/>
      <c r="H79" s="40">
        <f t="shared" si="23"/>
        <v>0</v>
      </c>
      <c r="I79" s="40"/>
      <c r="J79" s="40"/>
      <c r="K79" s="40"/>
      <c r="L79" s="41">
        <f>M79+N79+Q79</f>
        <v>0</v>
      </c>
      <c r="M79" s="40"/>
      <c r="N79" s="40">
        <f t="shared" ref="N79:N82" si="54">O79+P79</f>
        <v>0</v>
      </c>
      <c r="O79" s="40"/>
      <c r="P79" s="40"/>
      <c r="Q79" s="40"/>
      <c r="R79" s="41">
        <f>S79+T79+W79</f>
        <v>0</v>
      </c>
      <c r="S79" s="40"/>
      <c r="T79" s="40">
        <f t="shared" ref="T79:T82" si="55">U79+V79</f>
        <v>0</v>
      </c>
      <c r="U79" s="40"/>
      <c r="V79" s="40"/>
      <c r="W79" s="40"/>
    </row>
    <row r="80" spans="1:23" ht="17.25" customHeight="1">
      <c r="A80" s="290">
        <v>63</v>
      </c>
      <c r="B80" s="418" t="s">
        <v>24</v>
      </c>
      <c r="C80" s="402">
        <v>2520</v>
      </c>
      <c r="D80" s="290">
        <v>831</v>
      </c>
      <c r="E80" s="290">
        <v>296</v>
      </c>
      <c r="F80" s="41">
        <f>G80+H80+K80</f>
        <v>0</v>
      </c>
      <c r="G80" s="40"/>
      <c r="H80" s="40">
        <f t="shared" si="23"/>
        <v>0</v>
      </c>
      <c r="I80" s="40"/>
      <c r="J80" s="40"/>
      <c r="K80" s="40"/>
      <c r="L80" s="41">
        <f>M80+N80+Q80</f>
        <v>0</v>
      </c>
      <c r="M80" s="40"/>
      <c r="N80" s="40">
        <f t="shared" si="54"/>
        <v>0</v>
      </c>
      <c r="O80" s="40"/>
      <c r="P80" s="40"/>
      <c r="Q80" s="40"/>
      <c r="R80" s="41">
        <f>S80+T80+W80</f>
        <v>0</v>
      </c>
      <c r="S80" s="40"/>
      <c r="T80" s="40">
        <f t="shared" si="55"/>
        <v>0</v>
      </c>
      <c r="U80" s="40"/>
      <c r="V80" s="40"/>
      <c r="W80" s="40"/>
    </row>
    <row r="81" spans="1:23" ht="21.75" customHeight="1">
      <c r="A81" s="290">
        <v>64</v>
      </c>
      <c r="B81" s="418"/>
      <c r="C81" s="402"/>
      <c r="D81" s="290">
        <v>831</v>
      </c>
      <c r="E81" s="290">
        <v>291</v>
      </c>
      <c r="F81" s="41">
        <f>G81+H81+K81</f>
        <v>0</v>
      </c>
      <c r="G81" s="40"/>
      <c r="H81" s="40">
        <f t="shared" si="23"/>
        <v>0</v>
      </c>
      <c r="I81" s="40"/>
      <c r="J81" s="40"/>
      <c r="K81" s="40"/>
      <c r="L81" s="41">
        <f>M81+N81+Q81</f>
        <v>0</v>
      </c>
      <c r="M81" s="40"/>
      <c r="N81" s="40">
        <f t="shared" si="54"/>
        <v>0</v>
      </c>
      <c r="O81" s="40"/>
      <c r="P81" s="40"/>
      <c r="Q81" s="40"/>
      <c r="R81" s="41">
        <f>S81+T81+W81</f>
        <v>0</v>
      </c>
      <c r="S81" s="40"/>
      <c r="T81" s="40">
        <f t="shared" si="55"/>
        <v>0</v>
      </c>
      <c r="U81" s="40"/>
      <c r="V81" s="40"/>
      <c r="W81" s="40"/>
    </row>
    <row r="82" spans="1:23" ht="27.6">
      <c r="A82" s="28">
        <v>65</v>
      </c>
      <c r="B82" s="29" t="s">
        <v>25</v>
      </c>
      <c r="C82" s="28">
        <v>2600</v>
      </c>
      <c r="D82" s="28">
        <v>240</v>
      </c>
      <c r="E82" s="28"/>
      <c r="F82" s="46">
        <f>G82+H82+K82</f>
        <v>0</v>
      </c>
      <c r="G82" s="47">
        <f>+G84+G92+G112+G110+G111+G115+G113+G114</f>
        <v>0</v>
      </c>
      <c r="H82" s="47">
        <f t="shared" si="23"/>
        <v>0</v>
      </c>
      <c r="I82" s="47">
        <f>+I84+I92+I112+I110+I111+I115+I113+I114</f>
        <v>0</v>
      </c>
      <c r="J82" s="47">
        <f t="shared" ref="J82:K82" si="56">+J84+J92+J112+J110+J111+J115+J113+J114</f>
        <v>0</v>
      </c>
      <c r="K82" s="47">
        <f t="shared" si="56"/>
        <v>0</v>
      </c>
      <c r="L82" s="46">
        <f>M82+N82+Q82</f>
        <v>0</v>
      </c>
      <c r="M82" s="47">
        <f>+M84+M92+M112+M110+M111+M115+M113+M114</f>
        <v>0</v>
      </c>
      <c r="N82" s="47">
        <f t="shared" si="54"/>
        <v>0</v>
      </c>
      <c r="O82" s="47">
        <f>+O84+O92+O112+O110+O111+O115+O113+O114</f>
        <v>0</v>
      </c>
      <c r="P82" s="47">
        <f t="shared" ref="P82:Q82" si="57">+P84+P92+P112+P110+P111+P115+P113+P114</f>
        <v>0</v>
      </c>
      <c r="Q82" s="47">
        <f t="shared" si="57"/>
        <v>0</v>
      </c>
      <c r="R82" s="46">
        <f>S82+T82+W82</f>
        <v>0</v>
      </c>
      <c r="S82" s="47">
        <f>+S84+S92+S112+S110+S111+S115+S113+S114</f>
        <v>0</v>
      </c>
      <c r="T82" s="47">
        <f t="shared" si="55"/>
        <v>0</v>
      </c>
      <c r="U82" s="47">
        <f>+U84+U92+U112+U110+U111+U115+U113+U114</f>
        <v>0</v>
      </c>
      <c r="V82" s="47">
        <f t="shared" ref="V82:W82" si="58">+V84+V92+V112+V110+V111+V115+V113+V114</f>
        <v>0</v>
      </c>
      <c r="W82" s="47">
        <f t="shared" si="58"/>
        <v>0</v>
      </c>
    </row>
    <row r="83" spans="1:23">
      <c r="A83" s="290"/>
      <c r="B83" s="30" t="s">
        <v>26</v>
      </c>
      <c r="C83" s="290"/>
      <c r="D83" s="290"/>
      <c r="E83" s="290"/>
      <c r="F83" s="41"/>
      <c r="G83" s="40"/>
      <c r="H83" s="40"/>
      <c r="I83" s="40"/>
      <c r="J83" s="40"/>
      <c r="K83" s="40"/>
      <c r="L83" s="41"/>
      <c r="M83" s="40"/>
      <c r="N83" s="40"/>
      <c r="O83" s="40"/>
      <c r="P83" s="40"/>
      <c r="Q83" s="40"/>
      <c r="R83" s="41"/>
      <c r="S83" s="40"/>
      <c r="T83" s="40"/>
      <c r="U83" s="40"/>
      <c r="V83" s="40"/>
      <c r="W83" s="40"/>
    </row>
    <row r="84" spans="1:23">
      <c r="A84" s="290">
        <v>66</v>
      </c>
      <c r="B84" s="34" t="s">
        <v>47</v>
      </c>
      <c r="C84" s="290">
        <v>2630</v>
      </c>
      <c r="D84" s="290">
        <v>243</v>
      </c>
      <c r="E84" s="290"/>
      <c r="F84" s="41">
        <f t="shared" ref="F84:F118" si="59">G84+H84+K84</f>
        <v>0</v>
      </c>
      <c r="G84" s="40">
        <f t="shared" ref="G84:K84" si="60">SUM(G85:G91)</f>
        <v>0</v>
      </c>
      <c r="H84" s="40">
        <f t="shared" si="23"/>
        <v>0</v>
      </c>
      <c r="I84" s="40">
        <f t="shared" si="60"/>
        <v>0</v>
      </c>
      <c r="J84" s="40">
        <f t="shared" si="60"/>
        <v>0</v>
      </c>
      <c r="K84" s="40">
        <f t="shared" si="60"/>
        <v>0</v>
      </c>
      <c r="L84" s="41">
        <f t="shared" ref="L84:L118" si="61">M84+N84+Q84</f>
        <v>0</v>
      </c>
      <c r="M84" s="40">
        <f t="shared" ref="M84" si="62">SUM(M85:M91)</f>
        <v>0</v>
      </c>
      <c r="N84" s="40">
        <f t="shared" ref="N84:N118" si="63">O84+P84</f>
        <v>0</v>
      </c>
      <c r="O84" s="40">
        <f t="shared" ref="O84:Q84" si="64">SUM(O85:O91)</f>
        <v>0</v>
      </c>
      <c r="P84" s="40">
        <f t="shared" si="64"/>
        <v>0</v>
      </c>
      <c r="Q84" s="40">
        <f t="shared" si="64"/>
        <v>0</v>
      </c>
      <c r="R84" s="41">
        <f t="shared" ref="R84:R118" si="65">S84+T84+W84</f>
        <v>0</v>
      </c>
      <c r="S84" s="40">
        <f t="shared" ref="S84" si="66">SUM(S85:S91)</f>
        <v>0</v>
      </c>
      <c r="T84" s="40">
        <f t="shared" ref="T84:T118" si="67">U84+V84</f>
        <v>0</v>
      </c>
      <c r="U84" s="40">
        <f t="shared" ref="U84:W84" si="68">SUM(U85:U91)</f>
        <v>0</v>
      </c>
      <c r="V84" s="40">
        <f t="shared" si="68"/>
        <v>0</v>
      </c>
      <c r="W84" s="40">
        <f t="shared" si="68"/>
        <v>0</v>
      </c>
    </row>
    <row r="85" spans="1:23">
      <c r="A85" s="290">
        <v>67</v>
      </c>
      <c r="B85" s="30" t="s">
        <v>48</v>
      </c>
      <c r="C85" s="290"/>
      <c r="D85" s="290">
        <v>243</v>
      </c>
      <c r="E85" s="290">
        <v>222</v>
      </c>
      <c r="F85" s="41">
        <f t="shared" si="59"/>
        <v>0</v>
      </c>
      <c r="G85" s="40"/>
      <c r="H85" s="40">
        <f t="shared" si="23"/>
        <v>0</v>
      </c>
      <c r="I85" s="40"/>
      <c r="J85" s="40"/>
      <c r="K85" s="40"/>
      <c r="L85" s="41">
        <f t="shared" si="61"/>
        <v>0</v>
      </c>
      <c r="M85" s="40"/>
      <c r="N85" s="40">
        <f t="shared" si="63"/>
        <v>0</v>
      </c>
      <c r="O85" s="40"/>
      <c r="P85" s="40"/>
      <c r="Q85" s="40"/>
      <c r="R85" s="41">
        <f t="shared" si="65"/>
        <v>0</v>
      </c>
      <c r="S85" s="40"/>
      <c r="T85" s="40">
        <f t="shared" si="67"/>
        <v>0</v>
      </c>
      <c r="U85" s="40"/>
      <c r="V85" s="40"/>
      <c r="W85" s="40"/>
    </row>
    <row r="86" spans="1:23">
      <c r="A86" s="290">
        <v>68</v>
      </c>
      <c r="B86" s="30" t="s">
        <v>49</v>
      </c>
      <c r="C86" s="290"/>
      <c r="D86" s="290">
        <v>243</v>
      </c>
      <c r="E86" s="290">
        <v>225</v>
      </c>
      <c r="F86" s="41">
        <f t="shared" si="59"/>
        <v>0</v>
      </c>
      <c r="G86" s="40"/>
      <c r="H86" s="40">
        <f t="shared" si="23"/>
        <v>0</v>
      </c>
      <c r="I86" s="40"/>
      <c r="J86" s="40"/>
      <c r="K86" s="40"/>
      <c r="L86" s="41">
        <f t="shared" si="61"/>
        <v>0</v>
      </c>
      <c r="M86" s="40"/>
      <c r="N86" s="40">
        <f t="shared" si="63"/>
        <v>0</v>
      </c>
      <c r="O86" s="40"/>
      <c r="P86" s="40"/>
      <c r="Q86" s="40"/>
      <c r="R86" s="41">
        <f t="shared" si="65"/>
        <v>0</v>
      </c>
      <c r="S86" s="40"/>
      <c r="T86" s="40">
        <f t="shared" si="67"/>
        <v>0</v>
      </c>
      <c r="U86" s="40"/>
      <c r="V86" s="40"/>
      <c r="W86" s="40"/>
    </row>
    <row r="87" spans="1:23">
      <c r="A87" s="290">
        <v>69</v>
      </c>
      <c r="B87" s="30" t="s">
        <v>50</v>
      </c>
      <c r="C87" s="290"/>
      <c r="D87" s="290">
        <v>243</v>
      </c>
      <c r="E87" s="290">
        <v>226</v>
      </c>
      <c r="F87" s="41">
        <f t="shared" si="59"/>
        <v>0</v>
      </c>
      <c r="G87" s="40"/>
      <c r="H87" s="40">
        <f t="shared" si="23"/>
        <v>0</v>
      </c>
      <c r="I87" s="40"/>
      <c r="J87" s="40"/>
      <c r="K87" s="40"/>
      <c r="L87" s="41">
        <f t="shared" si="61"/>
        <v>0</v>
      </c>
      <c r="M87" s="40"/>
      <c r="N87" s="40">
        <f t="shared" si="63"/>
        <v>0</v>
      </c>
      <c r="O87" s="40"/>
      <c r="P87" s="40"/>
      <c r="Q87" s="40"/>
      <c r="R87" s="41">
        <f t="shared" si="65"/>
        <v>0</v>
      </c>
      <c r="S87" s="40"/>
      <c r="T87" s="40">
        <f t="shared" si="67"/>
        <v>0</v>
      </c>
      <c r="U87" s="40"/>
      <c r="V87" s="40"/>
      <c r="W87" s="40"/>
    </row>
    <row r="88" spans="1:23" ht="26.4">
      <c r="A88" s="290">
        <v>70</v>
      </c>
      <c r="B88" s="30" t="s">
        <v>100</v>
      </c>
      <c r="C88" s="290"/>
      <c r="D88" s="290">
        <v>243</v>
      </c>
      <c r="E88" s="290">
        <v>228</v>
      </c>
      <c r="F88" s="41">
        <f t="shared" si="59"/>
        <v>0</v>
      </c>
      <c r="G88" s="40"/>
      <c r="H88" s="40">
        <f t="shared" si="23"/>
        <v>0</v>
      </c>
      <c r="I88" s="40"/>
      <c r="J88" s="40"/>
      <c r="K88" s="40"/>
      <c r="L88" s="41">
        <f t="shared" si="61"/>
        <v>0</v>
      </c>
      <c r="M88" s="40"/>
      <c r="N88" s="40">
        <f t="shared" si="63"/>
        <v>0</v>
      </c>
      <c r="O88" s="40"/>
      <c r="P88" s="40"/>
      <c r="Q88" s="40"/>
      <c r="R88" s="41">
        <f t="shared" si="65"/>
        <v>0</v>
      </c>
      <c r="S88" s="40"/>
      <c r="T88" s="40">
        <f t="shared" si="67"/>
        <v>0</v>
      </c>
      <c r="U88" s="40"/>
      <c r="V88" s="40"/>
      <c r="W88" s="40"/>
    </row>
    <row r="89" spans="1:23">
      <c r="A89" s="290">
        <v>71</v>
      </c>
      <c r="B89" s="30" t="s">
        <v>51</v>
      </c>
      <c r="C89" s="290"/>
      <c r="D89" s="290">
        <v>243</v>
      </c>
      <c r="E89" s="290">
        <v>310</v>
      </c>
      <c r="F89" s="41">
        <f t="shared" si="59"/>
        <v>0</v>
      </c>
      <c r="G89" s="40"/>
      <c r="H89" s="40">
        <f t="shared" si="23"/>
        <v>0</v>
      </c>
      <c r="I89" s="40"/>
      <c r="J89" s="40"/>
      <c r="K89" s="40"/>
      <c r="L89" s="41">
        <f t="shared" si="61"/>
        <v>0</v>
      </c>
      <c r="M89" s="40"/>
      <c r="N89" s="40">
        <f t="shared" si="63"/>
        <v>0</v>
      </c>
      <c r="O89" s="40"/>
      <c r="P89" s="40"/>
      <c r="Q89" s="40"/>
      <c r="R89" s="41">
        <f t="shared" si="65"/>
        <v>0</v>
      </c>
      <c r="S89" s="40"/>
      <c r="T89" s="40">
        <f t="shared" si="67"/>
        <v>0</v>
      </c>
      <c r="U89" s="40"/>
      <c r="V89" s="40"/>
      <c r="W89" s="40"/>
    </row>
    <row r="90" spans="1:23" ht="26.4">
      <c r="A90" s="290">
        <v>72</v>
      </c>
      <c r="B90" s="30" t="s">
        <v>101</v>
      </c>
      <c r="C90" s="290"/>
      <c r="D90" s="290">
        <v>243</v>
      </c>
      <c r="E90" s="290">
        <v>347</v>
      </c>
      <c r="F90" s="41">
        <f t="shared" si="59"/>
        <v>0</v>
      </c>
      <c r="G90" s="40"/>
      <c r="H90" s="40">
        <f t="shared" si="23"/>
        <v>0</v>
      </c>
      <c r="I90" s="40"/>
      <c r="J90" s="40"/>
      <c r="K90" s="40"/>
      <c r="L90" s="41">
        <f t="shared" si="61"/>
        <v>0</v>
      </c>
      <c r="M90" s="40"/>
      <c r="N90" s="40">
        <f t="shared" si="63"/>
        <v>0</v>
      </c>
      <c r="O90" s="40"/>
      <c r="P90" s="40"/>
      <c r="Q90" s="40"/>
      <c r="R90" s="41">
        <f t="shared" si="65"/>
        <v>0</v>
      </c>
      <c r="S90" s="40"/>
      <c r="T90" s="40">
        <f t="shared" si="67"/>
        <v>0</v>
      </c>
      <c r="U90" s="40"/>
      <c r="V90" s="40"/>
      <c r="W90" s="40"/>
    </row>
    <row r="91" spans="1:23" ht="26.4">
      <c r="A91" s="290">
        <v>73</v>
      </c>
      <c r="B91" s="30" t="s">
        <v>102</v>
      </c>
      <c r="C91" s="290"/>
      <c r="D91" s="290">
        <v>243</v>
      </c>
      <c r="E91" s="290">
        <v>346</v>
      </c>
      <c r="F91" s="41">
        <f t="shared" si="59"/>
        <v>0</v>
      </c>
      <c r="G91" s="40"/>
      <c r="H91" s="40">
        <f t="shared" si="23"/>
        <v>0</v>
      </c>
      <c r="I91" s="40"/>
      <c r="J91" s="40"/>
      <c r="K91" s="40"/>
      <c r="L91" s="41">
        <f t="shared" si="61"/>
        <v>0</v>
      </c>
      <c r="M91" s="40"/>
      <c r="N91" s="40">
        <f t="shared" si="63"/>
        <v>0</v>
      </c>
      <c r="O91" s="40"/>
      <c r="P91" s="40"/>
      <c r="Q91" s="40"/>
      <c r="R91" s="41">
        <f t="shared" si="65"/>
        <v>0</v>
      </c>
      <c r="S91" s="40"/>
      <c r="T91" s="40">
        <f t="shared" si="67"/>
        <v>0</v>
      </c>
      <c r="U91" s="40"/>
      <c r="V91" s="40"/>
      <c r="W91" s="40"/>
    </row>
    <row r="92" spans="1:23">
      <c r="A92" s="290">
        <v>74</v>
      </c>
      <c r="B92" s="35" t="s">
        <v>52</v>
      </c>
      <c r="C92" s="290">
        <v>2640</v>
      </c>
      <c r="D92" s="290">
        <v>244</v>
      </c>
      <c r="E92" s="290"/>
      <c r="F92" s="41">
        <f t="shared" si="59"/>
        <v>0</v>
      </c>
      <c r="G92" s="40">
        <f t="shared" ref="G92:K92" si="69">SUM(G93:G109)</f>
        <v>0</v>
      </c>
      <c r="H92" s="40">
        <f t="shared" si="23"/>
        <v>0</v>
      </c>
      <c r="I92" s="40">
        <f t="shared" si="69"/>
        <v>0</v>
      </c>
      <c r="J92" s="40">
        <f t="shared" si="69"/>
        <v>0</v>
      </c>
      <c r="K92" s="40">
        <f t="shared" si="69"/>
        <v>0</v>
      </c>
      <c r="L92" s="41">
        <f t="shared" si="61"/>
        <v>0</v>
      </c>
      <c r="M92" s="40">
        <f t="shared" ref="M92" si="70">SUM(M93:M109)</f>
        <v>0</v>
      </c>
      <c r="N92" s="40">
        <f t="shared" si="63"/>
        <v>0</v>
      </c>
      <c r="O92" s="40">
        <f t="shared" ref="O92:Q92" si="71">SUM(O93:O109)</f>
        <v>0</v>
      </c>
      <c r="P92" s="40">
        <f t="shared" si="71"/>
        <v>0</v>
      </c>
      <c r="Q92" s="40">
        <f t="shared" si="71"/>
        <v>0</v>
      </c>
      <c r="R92" s="41">
        <f t="shared" si="65"/>
        <v>0</v>
      </c>
      <c r="S92" s="40">
        <f t="shared" ref="S92" si="72">SUM(S93:S109)</f>
        <v>0</v>
      </c>
      <c r="T92" s="40">
        <f t="shared" si="67"/>
        <v>0</v>
      </c>
      <c r="U92" s="40">
        <f t="shared" ref="U92:W92" si="73">SUM(U93:U109)</f>
        <v>0</v>
      </c>
      <c r="V92" s="40">
        <f t="shared" si="73"/>
        <v>0</v>
      </c>
      <c r="W92" s="40">
        <f t="shared" si="73"/>
        <v>0</v>
      </c>
    </row>
    <row r="93" spans="1:23">
      <c r="A93" s="290">
        <v>75</v>
      </c>
      <c r="B93" s="30" t="s">
        <v>53</v>
      </c>
      <c r="C93" s="290"/>
      <c r="D93" s="290">
        <v>244</v>
      </c>
      <c r="E93" s="290">
        <v>221</v>
      </c>
      <c r="F93" s="41">
        <f t="shared" si="59"/>
        <v>0</v>
      </c>
      <c r="G93" s="40"/>
      <c r="H93" s="40">
        <f t="shared" ref="H93:H125" si="74">I93+J93</f>
        <v>0</v>
      </c>
      <c r="I93" s="40"/>
      <c r="J93" s="40"/>
      <c r="K93" s="40"/>
      <c r="L93" s="41">
        <f t="shared" si="61"/>
        <v>0</v>
      </c>
      <c r="M93" s="40"/>
      <c r="N93" s="40">
        <f t="shared" si="63"/>
        <v>0</v>
      </c>
      <c r="O93" s="40"/>
      <c r="P93" s="40"/>
      <c r="Q93" s="40"/>
      <c r="R93" s="41">
        <f t="shared" si="65"/>
        <v>0</v>
      </c>
      <c r="S93" s="40"/>
      <c r="T93" s="40">
        <f t="shared" si="67"/>
        <v>0</v>
      </c>
      <c r="U93" s="40"/>
      <c r="V93" s="40"/>
      <c r="W93" s="40"/>
    </row>
    <row r="94" spans="1:23">
      <c r="A94" s="290">
        <v>76</v>
      </c>
      <c r="B94" s="30" t="s">
        <v>27</v>
      </c>
      <c r="C94" s="290"/>
      <c r="D94" s="290">
        <v>244</v>
      </c>
      <c r="E94" s="290">
        <v>222</v>
      </c>
      <c r="F94" s="41">
        <f t="shared" si="59"/>
        <v>0</v>
      </c>
      <c r="G94" s="40"/>
      <c r="H94" s="40">
        <f t="shared" si="74"/>
        <v>0</v>
      </c>
      <c r="I94" s="40"/>
      <c r="J94" s="40"/>
      <c r="K94" s="40"/>
      <c r="L94" s="41">
        <f t="shared" si="61"/>
        <v>0</v>
      </c>
      <c r="M94" s="40"/>
      <c r="N94" s="40">
        <f t="shared" si="63"/>
        <v>0</v>
      </c>
      <c r="O94" s="40"/>
      <c r="P94" s="40"/>
      <c r="Q94" s="40"/>
      <c r="R94" s="41">
        <f t="shared" si="65"/>
        <v>0</v>
      </c>
      <c r="S94" s="40"/>
      <c r="T94" s="40">
        <f t="shared" si="67"/>
        <v>0</v>
      </c>
      <c r="U94" s="40"/>
      <c r="V94" s="40"/>
      <c r="W94" s="40"/>
    </row>
    <row r="95" spans="1:23">
      <c r="A95" s="290">
        <v>77</v>
      </c>
      <c r="B95" s="30" t="s">
        <v>28</v>
      </c>
      <c r="C95" s="290"/>
      <c r="D95" s="290">
        <v>244</v>
      </c>
      <c r="E95" s="290">
        <v>223</v>
      </c>
      <c r="F95" s="41">
        <f t="shared" si="59"/>
        <v>0</v>
      </c>
      <c r="G95" s="40"/>
      <c r="H95" s="40">
        <f t="shared" si="74"/>
        <v>0</v>
      </c>
      <c r="I95" s="40"/>
      <c r="J95" s="40"/>
      <c r="K95" s="40"/>
      <c r="L95" s="41">
        <f t="shared" si="61"/>
        <v>0</v>
      </c>
      <c r="M95" s="40"/>
      <c r="N95" s="40">
        <f t="shared" si="63"/>
        <v>0</v>
      </c>
      <c r="O95" s="40"/>
      <c r="P95" s="40"/>
      <c r="Q95" s="40"/>
      <c r="R95" s="41">
        <f t="shared" si="65"/>
        <v>0</v>
      </c>
      <c r="S95" s="40"/>
      <c r="T95" s="40">
        <f t="shared" si="67"/>
        <v>0</v>
      </c>
      <c r="U95" s="40"/>
      <c r="V95" s="40"/>
      <c r="W95" s="40"/>
    </row>
    <row r="96" spans="1:23">
      <c r="A96" s="290">
        <v>78</v>
      </c>
      <c r="B96" s="30" t="s">
        <v>29</v>
      </c>
      <c r="C96" s="290"/>
      <c r="D96" s="290">
        <v>244</v>
      </c>
      <c r="E96" s="290">
        <v>225</v>
      </c>
      <c r="F96" s="41">
        <f t="shared" si="59"/>
        <v>0</v>
      </c>
      <c r="G96" s="40"/>
      <c r="H96" s="40">
        <f t="shared" si="74"/>
        <v>0</v>
      </c>
      <c r="I96" s="40"/>
      <c r="J96" s="40"/>
      <c r="K96" s="40"/>
      <c r="L96" s="41">
        <f t="shared" si="61"/>
        <v>0</v>
      </c>
      <c r="M96" s="40"/>
      <c r="N96" s="40">
        <f t="shared" si="63"/>
        <v>0</v>
      </c>
      <c r="O96" s="40"/>
      <c r="P96" s="40"/>
      <c r="Q96" s="40"/>
      <c r="R96" s="41">
        <f t="shared" si="65"/>
        <v>0</v>
      </c>
      <c r="S96" s="40"/>
      <c r="T96" s="40">
        <f t="shared" si="67"/>
        <v>0</v>
      </c>
      <c r="U96" s="40"/>
      <c r="V96" s="40"/>
      <c r="W96" s="40"/>
    </row>
    <row r="97" spans="1:23">
      <c r="A97" s="290">
        <v>79</v>
      </c>
      <c r="B97" s="30" t="s">
        <v>30</v>
      </c>
      <c r="C97" s="290"/>
      <c r="D97" s="290">
        <v>244</v>
      </c>
      <c r="E97" s="290">
        <v>226</v>
      </c>
      <c r="F97" s="41">
        <f t="shared" si="59"/>
        <v>0</v>
      </c>
      <c r="G97" s="40"/>
      <c r="H97" s="40">
        <f t="shared" si="74"/>
        <v>0</v>
      </c>
      <c r="I97" s="40"/>
      <c r="J97" s="40"/>
      <c r="K97" s="40"/>
      <c r="L97" s="41">
        <f t="shared" si="61"/>
        <v>0</v>
      </c>
      <c r="M97" s="40"/>
      <c r="N97" s="40">
        <f t="shared" si="63"/>
        <v>0</v>
      </c>
      <c r="O97" s="40"/>
      <c r="P97" s="40"/>
      <c r="Q97" s="40"/>
      <c r="R97" s="41">
        <f t="shared" si="65"/>
        <v>0</v>
      </c>
      <c r="S97" s="40"/>
      <c r="T97" s="40">
        <f t="shared" si="67"/>
        <v>0</v>
      </c>
      <c r="U97" s="40"/>
      <c r="V97" s="40"/>
      <c r="W97" s="40"/>
    </row>
    <row r="98" spans="1:23">
      <c r="A98" s="290">
        <v>80</v>
      </c>
      <c r="B98" s="30" t="s">
        <v>103</v>
      </c>
      <c r="C98" s="290"/>
      <c r="D98" s="290">
        <v>244</v>
      </c>
      <c r="E98" s="290">
        <v>227</v>
      </c>
      <c r="F98" s="41">
        <f t="shared" si="59"/>
        <v>0</v>
      </c>
      <c r="G98" s="40"/>
      <c r="H98" s="40">
        <f t="shared" si="74"/>
        <v>0</v>
      </c>
      <c r="I98" s="40"/>
      <c r="J98" s="40"/>
      <c r="K98" s="40"/>
      <c r="L98" s="41">
        <f t="shared" si="61"/>
        <v>0</v>
      </c>
      <c r="M98" s="40"/>
      <c r="N98" s="40">
        <f t="shared" si="63"/>
        <v>0</v>
      </c>
      <c r="O98" s="40"/>
      <c r="P98" s="40"/>
      <c r="Q98" s="40"/>
      <c r="R98" s="41">
        <f t="shared" si="65"/>
        <v>0</v>
      </c>
      <c r="S98" s="40"/>
      <c r="T98" s="40">
        <f t="shared" si="67"/>
        <v>0</v>
      </c>
      <c r="U98" s="40"/>
      <c r="V98" s="40"/>
      <c r="W98" s="40"/>
    </row>
    <row r="99" spans="1:23" ht="26.4">
      <c r="A99" s="290">
        <v>81</v>
      </c>
      <c r="B99" s="30" t="s">
        <v>470</v>
      </c>
      <c r="C99" s="290"/>
      <c r="D99" s="290">
        <v>244</v>
      </c>
      <c r="E99" s="290">
        <v>228</v>
      </c>
      <c r="F99" s="41">
        <f t="shared" si="59"/>
        <v>0</v>
      </c>
      <c r="G99" s="40"/>
      <c r="H99" s="40">
        <f t="shared" si="74"/>
        <v>0</v>
      </c>
      <c r="I99" s="40"/>
      <c r="J99" s="40"/>
      <c r="K99" s="40"/>
      <c r="L99" s="41">
        <f t="shared" si="61"/>
        <v>0</v>
      </c>
      <c r="M99" s="40"/>
      <c r="N99" s="40">
        <f t="shared" si="63"/>
        <v>0</v>
      </c>
      <c r="O99" s="40"/>
      <c r="P99" s="40"/>
      <c r="Q99" s="40"/>
      <c r="R99" s="41">
        <f t="shared" si="65"/>
        <v>0</v>
      </c>
      <c r="S99" s="40"/>
      <c r="T99" s="40">
        <f t="shared" si="67"/>
        <v>0</v>
      </c>
      <c r="U99" s="40"/>
      <c r="V99" s="40"/>
      <c r="W99" s="40"/>
    </row>
    <row r="100" spans="1:23">
      <c r="A100" s="290">
        <v>82</v>
      </c>
      <c r="B100" s="30" t="s">
        <v>31</v>
      </c>
      <c r="C100" s="290"/>
      <c r="D100" s="290">
        <v>244</v>
      </c>
      <c r="E100" s="290">
        <v>310</v>
      </c>
      <c r="F100" s="41">
        <f t="shared" si="59"/>
        <v>0</v>
      </c>
      <c r="G100" s="40"/>
      <c r="H100" s="40">
        <f t="shared" si="74"/>
        <v>0</v>
      </c>
      <c r="I100" s="40"/>
      <c r="J100" s="40"/>
      <c r="K100" s="40"/>
      <c r="L100" s="41">
        <f t="shared" si="61"/>
        <v>0</v>
      </c>
      <c r="M100" s="40"/>
      <c r="N100" s="40">
        <f t="shared" si="63"/>
        <v>0</v>
      </c>
      <c r="O100" s="40"/>
      <c r="P100" s="40"/>
      <c r="Q100" s="40"/>
      <c r="R100" s="41">
        <f t="shared" si="65"/>
        <v>0</v>
      </c>
      <c r="S100" s="40"/>
      <c r="T100" s="40">
        <f t="shared" si="67"/>
        <v>0</v>
      </c>
      <c r="U100" s="40"/>
      <c r="V100" s="40"/>
      <c r="W100" s="40"/>
    </row>
    <row r="101" spans="1:23" ht="26.4">
      <c r="A101" s="290">
        <v>83</v>
      </c>
      <c r="B101" s="30" t="s">
        <v>111</v>
      </c>
      <c r="C101" s="290"/>
      <c r="D101" s="290">
        <v>244</v>
      </c>
      <c r="E101" s="290">
        <v>341</v>
      </c>
      <c r="F101" s="41">
        <f t="shared" si="59"/>
        <v>0</v>
      </c>
      <c r="G101" s="40"/>
      <c r="H101" s="40">
        <f t="shared" si="74"/>
        <v>0</v>
      </c>
      <c r="I101" s="40"/>
      <c r="J101" s="40"/>
      <c r="K101" s="40"/>
      <c r="L101" s="41">
        <f t="shared" si="61"/>
        <v>0</v>
      </c>
      <c r="M101" s="40"/>
      <c r="N101" s="40">
        <f t="shared" si="63"/>
        <v>0</v>
      </c>
      <c r="O101" s="40"/>
      <c r="P101" s="40"/>
      <c r="Q101" s="40"/>
      <c r="R101" s="41">
        <f t="shared" si="65"/>
        <v>0</v>
      </c>
      <c r="S101" s="40"/>
      <c r="T101" s="40">
        <f t="shared" si="67"/>
        <v>0</v>
      </c>
      <c r="U101" s="40"/>
      <c r="V101" s="40"/>
      <c r="W101" s="40"/>
    </row>
    <row r="102" spans="1:23">
      <c r="A102" s="290">
        <v>84</v>
      </c>
      <c r="B102" s="30" t="s">
        <v>104</v>
      </c>
      <c r="C102" s="290"/>
      <c r="D102" s="290">
        <v>244</v>
      </c>
      <c r="E102" s="290">
        <v>342</v>
      </c>
      <c r="F102" s="41">
        <f t="shared" si="59"/>
        <v>0</v>
      </c>
      <c r="G102" s="40"/>
      <c r="H102" s="40">
        <f t="shared" si="74"/>
        <v>0</v>
      </c>
      <c r="I102" s="40"/>
      <c r="J102" s="40"/>
      <c r="K102" s="40"/>
      <c r="L102" s="41">
        <f t="shared" si="61"/>
        <v>0</v>
      </c>
      <c r="M102" s="40"/>
      <c r="N102" s="40">
        <f t="shared" si="63"/>
        <v>0</v>
      </c>
      <c r="O102" s="40"/>
      <c r="P102" s="40"/>
      <c r="Q102" s="40"/>
      <c r="R102" s="41">
        <f t="shared" si="65"/>
        <v>0</v>
      </c>
      <c r="S102" s="40"/>
      <c r="T102" s="40">
        <f t="shared" si="67"/>
        <v>0</v>
      </c>
      <c r="U102" s="40"/>
      <c r="V102" s="40"/>
      <c r="W102" s="40"/>
    </row>
    <row r="103" spans="1:23">
      <c r="A103" s="290">
        <v>85</v>
      </c>
      <c r="B103" s="30" t="s">
        <v>105</v>
      </c>
      <c r="C103" s="290"/>
      <c r="D103" s="290">
        <v>244</v>
      </c>
      <c r="E103" s="290">
        <v>343</v>
      </c>
      <c r="F103" s="41">
        <f t="shared" si="59"/>
        <v>0</v>
      </c>
      <c r="G103" s="40"/>
      <c r="H103" s="40">
        <f t="shared" si="74"/>
        <v>0</v>
      </c>
      <c r="I103" s="40"/>
      <c r="J103" s="40"/>
      <c r="K103" s="40"/>
      <c r="L103" s="41">
        <f t="shared" si="61"/>
        <v>0</v>
      </c>
      <c r="M103" s="40"/>
      <c r="N103" s="40">
        <f t="shared" si="63"/>
        <v>0</v>
      </c>
      <c r="O103" s="40"/>
      <c r="P103" s="40"/>
      <c r="Q103" s="40"/>
      <c r="R103" s="41">
        <f t="shared" si="65"/>
        <v>0</v>
      </c>
      <c r="S103" s="40"/>
      <c r="T103" s="40">
        <f t="shared" si="67"/>
        <v>0</v>
      </c>
      <c r="U103" s="40"/>
      <c r="V103" s="40"/>
      <c r="W103" s="40"/>
    </row>
    <row r="104" spans="1:23" ht="26.4">
      <c r="A104" s="290">
        <v>86</v>
      </c>
      <c r="B104" s="30" t="s">
        <v>108</v>
      </c>
      <c r="C104" s="290"/>
      <c r="D104" s="290">
        <v>244</v>
      </c>
      <c r="E104" s="290">
        <v>344</v>
      </c>
      <c r="F104" s="41">
        <f t="shared" si="59"/>
        <v>0</v>
      </c>
      <c r="G104" s="40"/>
      <c r="H104" s="40">
        <f t="shared" si="74"/>
        <v>0</v>
      </c>
      <c r="I104" s="40"/>
      <c r="J104" s="40"/>
      <c r="K104" s="40"/>
      <c r="L104" s="41">
        <f t="shared" si="61"/>
        <v>0</v>
      </c>
      <c r="M104" s="40"/>
      <c r="N104" s="40">
        <f t="shared" si="63"/>
        <v>0</v>
      </c>
      <c r="O104" s="40"/>
      <c r="P104" s="40"/>
      <c r="Q104" s="40"/>
      <c r="R104" s="41">
        <f t="shared" si="65"/>
        <v>0</v>
      </c>
      <c r="S104" s="40"/>
      <c r="T104" s="40">
        <f t="shared" si="67"/>
        <v>0</v>
      </c>
      <c r="U104" s="40"/>
      <c r="V104" s="40"/>
      <c r="W104" s="40"/>
    </row>
    <row r="105" spans="1:23">
      <c r="A105" s="290">
        <v>87</v>
      </c>
      <c r="B105" s="30" t="s">
        <v>106</v>
      </c>
      <c r="C105" s="290"/>
      <c r="D105" s="290">
        <v>244</v>
      </c>
      <c r="E105" s="290">
        <v>345</v>
      </c>
      <c r="F105" s="41">
        <f t="shared" si="59"/>
        <v>0</v>
      </c>
      <c r="G105" s="40"/>
      <c r="H105" s="40">
        <f t="shared" si="74"/>
        <v>0</v>
      </c>
      <c r="I105" s="40"/>
      <c r="J105" s="40"/>
      <c r="K105" s="40"/>
      <c r="L105" s="41">
        <f t="shared" si="61"/>
        <v>0</v>
      </c>
      <c r="M105" s="40"/>
      <c r="N105" s="40">
        <f t="shared" si="63"/>
        <v>0</v>
      </c>
      <c r="O105" s="40"/>
      <c r="P105" s="40"/>
      <c r="Q105" s="40"/>
      <c r="R105" s="41">
        <f t="shared" si="65"/>
        <v>0</v>
      </c>
      <c r="S105" s="40"/>
      <c r="T105" s="40">
        <f t="shared" si="67"/>
        <v>0</v>
      </c>
      <c r="U105" s="40"/>
      <c r="V105" s="40"/>
      <c r="W105" s="40"/>
    </row>
    <row r="106" spans="1:23" ht="26.4">
      <c r="A106" s="290">
        <v>88</v>
      </c>
      <c r="B106" s="30" t="s">
        <v>107</v>
      </c>
      <c r="C106" s="290"/>
      <c r="D106" s="290">
        <v>244</v>
      </c>
      <c r="E106" s="290">
        <v>346</v>
      </c>
      <c r="F106" s="41">
        <f t="shared" si="59"/>
        <v>0</v>
      </c>
      <c r="G106" s="40"/>
      <c r="H106" s="40">
        <f t="shared" si="74"/>
        <v>0</v>
      </c>
      <c r="I106" s="40"/>
      <c r="J106" s="40"/>
      <c r="K106" s="40"/>
      <c r="L106" s="41">
        <f t="shared" si="61"/>
        <v>0</v>
      </c>
      <c r="M106" s="40"/>
      <c r="N106" s="40">
        <f t="shared" si="63"/>
        <v>0</v>
      </c>
      <c r="O106" s="40"/>
      <c r="P106" s="40"/>
      <c r="Q106" s="40"/>
      <c r="R106" s="41">
        <f t="shared" si="65"/>
        <v>0</v>
      </c>
      <c r="S106" s="40"/>
      <c r="T106" s="40">
        <f t="shared" si="67"/>
        <v>0</v>
      </c>
      <c r="U106" s="40"/>
      <c r="V106" s="40"/>
      <c r="W106" s="40"/>
    </row>
    <row r="107" spans="1:23" ht="26.4">
      <c r="A107" s="290">
        <v>89</v>
      </c>
      <c r="B107" s="30" t="s">
        <v>471</v>
      </c>
      <c r="C107" s="290"/>
      <c r="D107" s="290">
        <v>244</v>
      </c>
      <c r="E107" s="290">
        <v>347</v>
      </c>
      <c r="F107" s="41">
        <f t="shared" si="59"/>
        <v>0</v>
      </c>
      <c r="G107" s="40"/>
      <c r="H107" s="40">
        <f t="shared" si="74"/>
        <v>0</v>
      </c>
      <c r="I107" s="40"/>
      <c r="J107" s="40"/>
      <c r="K107" s="40"/>
      <c r="L107" s="41">
        <f t="shared" si="61"/>
        <v>0</v>
      </c>
      <c r="M107" s="40"/>
      <c r="N107" s="40">
        <f t="shared" si="63"/>
        <v>0</v>
      </c>
      <c r="O107" s="40"/>
      <c r="P107" s="40"/>
      <c r="Q107" s="40"/>
      <c r="R107" s="41">
        <f t="shared" si="65"/>
        <v>0</v>
      </c>
      <c r="S107" s="40"/>
      <c r="T107" s="40">
        <f t="shared" si="67"/>
        <v>0</v>
      </c>
      <c r="U107" s="40"/>
      <c r="V107" s="40"/>
      <c r="W107" s="40"/>
    </row>
    <row r="108" spans="1:23" ht="26.4">
      <c r="A108" s="290">
        <v>90</v>
      </c>
      <c r="B108" s="30" t="s">
        <v>109</v>
      </c>
      <c r="C108" s="290"/>
      <c r="D108" s="290">
        <v>244</v>
      </c>
      <c r="E108" s="290">
        <v>349</v>
      </c>
      <c r="F108" s="41">
        <f t="shared" si="59"/>
        <v>0</v>
      </c>
      <c r="G108" s="40"/>
      <c r="H108" s="40">
        <f t="shared" si="74"/>
        <v>0</v>
      </c>
      <c r="I108" s="40"/>
      <c r="J108" s="40"/>
      <c r="K108" s="40"/>
      <c r="L108" s="41">
        <f t="shared" si="61"/>
        <v>0</v>
      </c>
      <c r="M108" s="40"/>
      <c r="N108" s="40">
        <f t="shared" si="63"/>
        <v>0</v>
      </c>
      <c r="O108" s="40"/>
      <c r="P108" s="40"/>
      <c r="Q108" s="40"/>
      <c r="R108" s="41">
        <f t="shared" si="65"/>
        <v>0</v>
      </c>
      <c r="S108" s="40"/>
      <c r="T108" s="40">
        <f t="shared" si="67"/>
        <v>0</v>
      </c>
      <c r="U108" s="40"/>
      <c r="V108" s="40"/>
      <c r="W108" s="40"/>
    </row>
    <row r="109" spans="1:23" ht="52.8">
      <c r="A109" s="290">
        <v>91</v>
      </c>
      <c r="B109" s="373" t="s">
        <v>669</v>
      </c>
      <c r="C109" s="36"/>
      <c r="D109" s="36">
        <v>244</v>
      </c>
      <c r="E109" s="36">
        <v>352</v>
      </c>
      <c r="F109" s="41">
        <f t="shared" si="59"/>
        <v>0</v>
      </c>
      <c r="G109" s="40"/>
      <c r="H109" s="40">
        <f t="shared" si="74"/>
        <v>0</v>
      </c>
      <c r="I109" s="40"/>
      <c r="J109" s="40"/>
      <c r="K109" s="40"/>
      <c r="L109" s="41">
        <f t="shared" si="61"/>
        <v>0</v>
      </c>
      <c r="M109" s="40"/>
      <c r="N109" s="40">
        <f t="shared" si="63"/>
        <v>0</v>
      </c>
      <c r="O109" s="40"/>
      <c r="P109" s="40"/>
      <c r="Q109" s="40"/>
      <c r="R109" s="41">
        <f t="shared" si="65"/>
        <v>0</v>
      </c>
      <c r="S109" s="40"/>
      <c r="T109" s="40">
        <f t="shared" si="67"/>
        <v>0</v>
      </c>
      <c r="U109" s="40"/>
      <c r="V109" s="40"/>
      <c r="W109" s="40"/>
    </row>
    <row r="110" spans="1:23" ht="26.4">
      <c r="A110" s="290">
        <v>92</v>
      </c>
      <c r="B110" s="34" t="s">
        <v>485</v>
      </c>
      <c r="C110" s="36"/>
      <c r="D110" s="36">
        <v>241</v>
      </c>
      <c r="E110" s="36"/>
      <c r="F110" s="41">
        <f t="shared" si="59"/>
        <v>0</v>
      </c>
      <c r="G110" s="40"/>
      <c r="H110" s="40">
        <f t="shared" si="74"/>
        <v>0</v>
      </c>
      <c r="I110" s="40"/>
      <c r="J110" s="40"/>
      <c r="K110" s="40"/>
      <c r="L110" s="41">
        <f t="shared" si="61"/>
        <v>0</v>
      </c>
      <c r="M110" s="40"/>
      <c r="N110" s="40">
        <f t="shared" si="63"/>
        <v>0</v>
      </c>
      <c r="O110" s="40"/>
      <c r="P110" s="40"/>
      <c r="Q110" s="40"/>
      <c r="R110" s="41">
        <f t="shared" si="65"/>
        <v>0</v>
      </c>
      <c r="S110" s="40"/>
      <c r="T110" s="40">
        <f t="shared" si="67"/>
        <v>0</v>
      </c>
      <c r="U110" s="40"/>
      <c r="V110" s="40"/>
      <c r="W110" s="40"/>
    </row>
    <row r="111" spans="1:23" ht="26.4">
      <c r="A111" s="290">
        <v>93</v>
      </c>
      <c r="B111" s="34" t="s">
        <v>484</v>
      </c>
      <c r="C111" s="36"/>
      <c r="D111" s="36">
        <v>242</v>
      </c>
      <c r="E111" s="36"/>
      <c r="F111" s="41">
        <f t="shared" si="59"/>
        <v>0</v>
      </c>
      <c r="G111" s="40"/>
      <c r="H111" s="40">
        <f t="shared" si="74"/>
        <v>0</v>
      </c>
      <c r="I111" s="40"/>
      <c r="J111" s="40"/>
      <c r="K111" s="40"/>
      <c r="L111" s="41">
        <f t="shared" si="61"/>
        <v>0</v>
      </c>
      <c r="M111" s="40"/>
      <c r="N111" s="40">
        <f t="shared" si="63"/>
        <v>0</v>
      </c>
      <c r="O111" s="40"/>
      <c r="P111" s="40"/>
      <c r="Q111" s="40"/>
      <c r="R111" s="41">
        <f t="shared" si="65"/>
        <v>0</v>
      </c>
      <c r="S111" s="40"/>
      <c r="T111" s="40">
        <f t="shared" si="67"/>
        <v>0</v>
      </c>
      <c r="U111" s="40"/>
      <c r="V111" s="40"/>
      <c r="W111" s="40"/>
    </row>
    <row r="112" spans="1:23" ht="26.4">
      <c r="A112" s="290">
        <v>94</v>
      </c>
      <c r="B112" s="34" t="s">
        <v>54</v>
      </c>
      <c r="C112" s="290"/>
      <c r="D112" s="290">
        <v>245</v>
      </c>
      <c r="E112" s="290">
        <v>226</v>
      </c>
      <c r="F112" s="41">
        <f t="shared" si="59"/>
        <v>0</v>
      </c>
      <c r="G112" s="40"/>
      <c r="H112" s="40">
        <f t="shared" si="74"/>
        <v>0</v>
      </c>
      <c r="I112" s="40"/>
      <c r="J112" s="40"/>
      <c r="K112" s="40"/>
      <c r="L112" s="41">
        <f t="shared" si="61"/>
        <v>0</v>
      </c>
      <c r="M112" s="40"/>
      <c r="N112" s="40">
        <f t="shared" si="63"/>
        <v>0</v>
      </c>
      <c r="O112" s="40"/>
      <c r="P112" s="40"/>
      <c r="Q112" s="40"/>
      <c r="R112" s="41">
        <f t="shared" si="65"/>
        <v>0</v>
      </c>
      <c r="S112" s="40"/>
      <c r="T112" s="40">
        <f t="shared" si="67"/>
        <v>0</v>
      </c>
      <c r="U112" s="40"/>
      <c r="V112" s="40"/>
      <c r="W112" s="40"/>
    </row>
    <row r="113" spans="1:23" ht="52.8">
      <c r="A113" s="371">
        <v>95</v>
      </c>
      <c r="B113" s="372" t="s">
        <v>671</v>
      </c>
      <c r="C113" s="371"/>
      <c r="D113" s="371">
        <v>246</v>
      </c>
      <c r="E113" s="371">
        <v>226</v>
      </c>
      <c r="F113" s="41">
        <f t="shared" ref="F113:F114" si="75">G113+H113+K113</f>
        <v>0</v>
      </c>
      <c r="G113" s="40"/>
      <c r="H113" s="40">
        <f t="shared" ref="H113:H114" si="76">I113+J113</f>
        <v>0</v>
      </c>
      <c r="I113" s="40"/>
      <c r="J113" s="40"/>
      <c r="K113" s="40"/>
      <c r="L113" s="41">
        <f t="shared" si="61"/>
        <v>0</v>
      </c>
      <c r="M113" s="40"/>
      <c r="N113" s="40">
        <f t="shared" si="63"/>
        <v>0</v>
      </c>
      <c r="O113" s="40"/>
      <c r="P113" s="40"/>
      <c r="Q113" s="40"/>
      <c r="R113" s="41">
        <f t="shared" si="65"/>
        <v>0</v>
      </c>
      <c r="S113" s="40"/>
      <c r="T113" s="40">
        <f t="shared" si="67"/>
        <v>0</v>
      </c>
      <c r="U113" s="40"/>
      <c r="V113" s="40"/>
      <c r="W113" s="40"/>
    </row>
    <row r="114" spans="1:23">
      <c r="A114" s="371">
        <v>96</v>
      </c>
      <c r="B114" s="372" t="s">
        <v>670</v>
      </c>
      <c r="C114" s="371"/>
      <c r="D114" s="371">
        <v>247</v>
      </c>
      <c r="E114" s="371">
        <v>223</v>
      </c>
      <c r="F114" s="41">
        <f t="shared" si="75"/>
        <v>0</v>
      </c>
      <c r="G114" s="40"/>
      <c r="H114" s="40">
        <f t="shared" si="76"/>
        <v>0</v>
      </c>
      <c r="I114" s="40"/>
      <c r="J114" s="40"/>
      <c r="K114" s="40"/>
      <c r="L114" s="41">
        <f t="shared" si="61"/>
        <v>0</v>
      </c>
      <c r="M114" s="40"/>
      <c r="N114" s="40">
        <f t="shared" si="63"/>
        <v>0</v>
      </c>
      <c r="O114" s="40"/>
      <c r="P114" s="40"/>
      <c r="Q114" s="40"/>
      <c r="R114" s="41">
        <f t="shared" si="65"/>
        <v>0</v>
      </c>
      <c r="S114" s="40"/>
      <c r="T114" s="40">
        <f t="shared" si="67"/>
        <v>0</v>
      </c>
      <c r="U114" s="40"/>
      <c r="V114" s="40"/>
      <c r="W114" s="40"/>
    </row>
    <row r="115" spans="1:23" ht="25.5" customHeight="1">
      <c r="A115" s="290">
        <v>97</v>
      </c>
      <c r="B115" s="419" t="s">
        <v>486</v>
      </c>
      <c r="C115" s="290">
        <v>2650</v>
      </c>
      <c r="D115" s="290">
        <v>400</v>
      </c>
      <c r="E115" s="290"/>
      <c r="F115" s="41">
        <f t="shared" si="59"/>
        <v>0</v>
      </c>
      <c r="G115" s="40"/>
      <c r="H115" s="40">
        <f t="shared" si="74"/>
        <v>0</v>
      </c>
      <c r="I115" s="40">
        <f t="shared" ref="I115:J115" si="77">+I116+I117</f>
        <v>0</v>
      </c>
      <c r="J115" s="40">
        <f t="shared" si="77"/>
        <v>0</v>
      </c>
      <c r="K115" s="40"/>
      <c r="L115" s="41">
        <f t="shared" si="61"/>
        <v>0</v>
      </c>
      <c r="M115" s="40"/>
      <c r="N115" s="40">
        <f t="shared" si="63"/>
        <v>0</v>
      </c>
      <c r="O115" s="40">
        <f t="shared" ref="O115:P115" si="78">+O116+O117</f>
        <v>0</v>
      </c>
      <c r="P115" s="40">
        <f t="shared" si="78"/>
        <v>0</v>
      </c>
      <c r="Q115" s="40"/>
      <c r="R115" s="41">
        <f t="shared" si="65"/>
        <v>0</v>
      </c>
      <c r="S115" s="40"/>
      <c r="T115" s="40">
        <f t="shared" si="67"/>
        <v>0</v>
      </c>
      <c r="U115" s="40">
        <f t="shared" ref="U115:V115" si="79">+U116+U117</f>
        <v>0</v>
      </c>
      <c r="V115" s="40">
        <f t="shared" si="79"/>
        <v>0</v>
      </c>
      <c r="W115" s="40"/>
    </row>
    <row r="116" spans="1:23">
      <c r="A116" s="290">
        <v>98</v>
      </c>
      <c r="B116" s="419"/>
      <c r="C116" s="290">
        <v>2651</v>
      </c>
      <c r="D116" s="290">
        <v>406</v>
      </c>
      <c r="E116" s="290"/>
      <c r="F116" s="41">
        <f t="shared" si="59"/>
        <v>0</v>
      </c>
      <c r="G116" s="40"/>
      <c r="H116" s="40">
        <f t="shared" si="74"/>
        <v>0</v>
      </c>
      <c r="I116" s="40"/>
      <c r="J116" s="40"/>
      <c r="K116" s="40"/>
      <c r="L116" s="41">
        <f t="shared" si="61"/>
        <v>0</v>
      </c>
      <c r="M116" s="40"/>
      <c r="N116" s="40">
        <f t="shared" si="63"/>
        <v>0</v>
      </c>
      <c r="O116" s="40"/>
      <c r="P116" s="40"/>
      <c r="Q116" s="40"/>
      <c r="R116" s="41">
        <f t="shared" si="65"/>
        <v>0</v>
      </c>
      <c r="S116" s="40"/>
      <c r="T116" s="40">
        <f t="shared" si="67"/>
        <v>0</v>
      </c>
      <c r="U116" s="40"/>
      <c r="V116" s="40"/>
      <c r="W116" s="40"/>
    </row>
    <row r="117" spans="1:23">
      <c r="A117" s="290">
        <v>99</v>
      </c>
      <c r="B117" s="419"/>
      <c r="C117" s="290">
        <v>2652</v>
      </c>
      <c r="D117" s="290">
        <v>407</v>
      </c>
      <c r="E117" s="290"/>
      <c r="F117" s="41">
        <f t="shared" si="59"/>
        <v>0</v>
      </c>
      <c r="G117" s="40"/>
      <c r="H117" s="40">
        <f t="shared" si="74"/>
        <v>0</v>
      </c>
      <c r="I117" s="40"/>
      <c r="J117" s="40"/>
      <c r="K117" s="40"/>
      <c r="L117" s="41">
        <f t="shared" si="61"/>
        <v>0</v>
      </c>
      <c r="M117" s="40"/>
      <c r="N117" s="40">
        <f t="shared" si="63"/>
        <v>0</v>
      </c>
      <c r="O117" s="40"/>
      <c r="P117" s="40"/>
      <c r="Q117" s="40"/>
      <c r="R117" s="41">
        <f t="shared" si="65"/>
        <v>0</v>
      </c>
      <c r="S117" s="40"/>
      <c r="T117" s="40">
        <f t="shared" si="67"/>
        <v>0</v>
      </c>
      <c r="U117" s="40"/>
      <c r="V117" s="40"/>
      <c r="W117" s="40"/>
    </row>
    <row r="118" spans="1:23">
      <c r="A118" s="28">
        <v>100</v>
      </c>
      <c r="B118" s="29" t="s">
        <v>480</v>
      </c>
      <c r="C118" s="28">
        <v>3000</v>
      </c>
      <c r="D118" s="28">
        <v>100</v>
      </c>
      <c r="E118" s="28"/>
      <c r="F118" s="46">
        <f t="shared" si="59"/>
        <v>0</v>
      </c>
      <c r="G118" s="47">
        <f t="shared" ref="G118:K118" si="80">+G120+G121</f>
        <v>0</v>
      </c>
      <c r="H118" s="47">
        <f t="shared" si="74"/>
        <v>0</v>
      </c>
      <c r="I118" s="47">
        <f t="shared" si="80"/>
        <v>0</v>
      </c>
      <c r="J118" s="47">
        <f t="shared" si="80"/>
        <v>0</v>
      </c>
      <c r="K118" s="47">
        <f t="shared" si="80"/>
        <v>0</v>
      </c>
      <c r="L118" s="46">
        <f t="shared" si="61"/>
        <v>0</v>
      </c>
      <c r="M118" s="47">
        <f t="shared" ref="M118" si="81">+M120+M121</f>
        <v>0</v>
      </c>
      <c r="N118" s="47">
        <f t="shared" si="63"/>
        <v>0</v>
      </c>
      <c r="O118" s="47">
        <f t="shared" ref="O118:Q118" si="82">+O120+O121</f>
        <v>0</v>
      </c>
      <c r="P118" s="47">
        <f t="shared" si="82"/>
        <v>0</v>
      </c>
      <c r="Q118" s="47">
        <f t="shared" si="82"/>
        <v>0</v>
      </c>
      <c r="R118" s="46">
        <f t="shared" si="65"/>
        <v>0</v>
      </c>
      <c r="S118" s="47">
        <f t="shared" ref="S118" si="83">+S120+S121</f>
        <v>0</v>
      </c>
      <c r="T118" s="47">
        <f t="shared" si="67"/>
        <v>0</v>
      </c>
      <c r="U118" s="47">
        <f t="shared" ref="U118:W118" si="84">+U120+U121</f>
        <v>0</v>
      </c>
      <c r="V118" s="47">
        <f t="shared" si="84"/>
        <v>0</v>
      </c>
      <c r="W118" s="47">
        <f t="shared" si="84"/>
        <v>0</v>
      </c>
    </row>
    <row r="119" spans="1:23">
      <c r="A119" s="290"/>
      <c r="B119" s="30" t="s">
        <v>23</v>
      </c>
      <c r="C119" s="290"/>
      <c r="D119" s="290"/>
      <c r="E119" s="290"/>
      <c r="F119" s="41"/>
      <c r="G119" s="40"/>
      <c r="H119" s="40"/>
      <c r="I119" s="40"/>
      <c r="J119" s="40"/>
      <c r="K119" s="40"/>
      <c r="L119" s="41"/>
      <c r="M119" s="40"/>
      <c r="N119" s="40"/>
      <c r="O119" s="40"/>
      <c r="P119" s="40"/>
      <c r="Q119" s="40"/>
      <c r="R119" s="41"/>
      <c r="S119" s="40"/>
      <c r="T119" s="40"/>
      <c r="U119" s="40"/>
      <c r="V119" s="40"/>
      <c r="W119" s="40"/>
    </row>
    <row r="120" spans="1:23">
      <c r="A120" s="290">
        <v>101</v>
      </c>
      <c r="B120" s="30"/>
      <c r="C120" s="290">
        <v>310</v>
      </c>
      <c r="D120" s="290"/>
      <c r="E120" s="290"/>
      <c r="F120" s="41">
        <f>G120+H120+K120</f>
        <v>0</v>
      </c>
      <c r="G120" s="40"/>
      <c r="H120" s="40">
        <f t="shared" si="74"/>
        <v>0</v>
      </c>
      <c r="I120" s="40"/>
      <c r="J120" s="40"/>
      <c r="K120" s="40"/>
      <c r="L120" s="41">
        <f>M120+N120+Q120</f>
        <v>0</v>
      </c>
      <c r="M120" s="40"/>
      <c r="N120" s="40">
        <f t="shared" ref="N120:N122" si="85">O120+P120</f>
        <v>0</v>
      </c>
      <c r="O120" s="40"/>
      <c r="P120" s="40"/>
      <c r="Q120" s="40"/>
      <c r="R120" s="41">
        <f>S120+T120+W120</f>
        <v>0</v>
      </c>
      <c r="S120" s="40"/>
      <c r="T120" s="40">
        <f t="shared" ref="T120:T122" si="86">U120+V120</f>
        <v>0</v>
      </c>
      <c r="U120" s="40"/>
      <c r="V120" s="40"/>
      <c r="W120" s="40"/>
    </row>
    <row r="121" spans="1:23">
      <c r="A121" s="290">
        <v>102</v>
      </c>
      <c r="B121" s="30"/>
      <c r="C121" s="290">
        <v>320</v>
      </c>
      <c r="D121" s="290"/>
      <c r="E121" s="290"/>
      <c r="F121" s="41">
        <f>G121+H121+K121</f>
        <v>0</v>
      </c>
      <c r="G121" s="40"/>
      <c r="H121" s="40">
        <f t="shared" si="74"/>
        <v>0</v>
      </c>
      <c r="I121" s="40"/>
      <c r="J121" s="40"/>
      <c r="K121" s="40"/>
      <c r="L121" s="41">
        <f>M121+N121+Q121</f>
        <v>0</v>
      </c>
      <c r="M121" s="40"/>
      <c r="N121" s="40">
        <f t="shared" si="85"/>
        <v>0</v>
      </c>
      <c r="O121" s="40"/>
      <c r="P121" s="40"/>
      <c r="Q121" s="40"/>
      <c r="R121" s="41">
        <f>S121+T121+W121</f>
        <v>0</v>
      </c>
      <c r="S121" s="40"/>
      <c r="T121" s="40">
        <f t="shared" si="86"/>
        <v>0</v>
      </c>
      <c r="U121" s="40"/>
      <c r="V121" s="40"/>
      <c r="W121" s="40"/>
    </row>
    <row r="122" spans="1:23">
      <c r="A122" s="28">
        <v>103</v>
      </c>
      <c r="B122" s="29" t="s">
        <v>481</v>
      </c>
      <c r="C122" s="28">
        <v>4000</v>
      </c>
      <c r="D122" s="28"/>
      <c r="E122" s="28"/>
      <c r="F122" s="46">
        <f>G122+H122+K122</f>
        <v>0</v>
      </c>
      <c r="G122" s="47">
        <f>+G124+G125</f>
        <v>0</v>
      </c>
      <c r="H122" s="47">
        <f t="shared" si="74"/>
        <v>0</v>
      </c>
      <c r="I122" s="47">
        <f>+I124+I125</f>
        <v>0</v>
      </c>
      <c r="J122" s="47">
        <f>+J124+J125</f>
        <v>0</v>
      </c>
      <c r="K122" s="47">
        <f>+K124+K125</f>
        <v>0</v>
      </c>
      <c r="L122" s="46">
        <f>M122+N122+Q122</f>
        <v>0</v>
      </c>
      <c r="M122" s="47">
        <f>+M124+M125</f>
        <v>0</v>
      </c>
      <c r="N122" s="47">
        <f t="shared" si="85"/>
        <v>0</v>
      </c>
      <c r="O122" s="47">
        <f>+O124+O125</f>
        <v>0</v>
      </c>
      <c r="P122" s="47">
        <f>+P124+P125</f>
        <v>0</v>
      </c>
      <c r="Q122" s="47">
        <f>+Q124+Q125</f>
        <v>0</v>
      </c>
      <c r="R122" s="46">
        <f>S122+T122+W122</f>
        <v>0</v>
      </c>
      <c r="S122" s="47">
        <f>+S124+S125</f>
        <v>0</v>
      </c>
      <c r="T122" s="47">
        <f t="shared" si="86"/>
        <v>0</v>
      </c>
      <c r="U122" s="47">
        <f>+U124+U125</f>
        <v>0</v>
      </c>
      <c r="V122" s="47">
        <f>+V124+V125</f>
        <v>0</v>
      </c>
      <c r="W122" s="47">
        <f>+W124+W125</f>
        <v>0</v>
      </c>
    </row>
    <row r="123" spans="1:23">
      <c r="A123" s="290"/>
      <c r="B123" s="30" t="s">
        <v>23</v>
      </c>
      <c r="C123" s="295"/>
      <c r="D123" s="21"/>
      <c r="E123" s="21"/>
      <c r="F123" s="41"/>
      <c r="G123" s="40"/>
      <c r="H123" s="40"/>
      <c r="I123" s="40"/>
      <c r="J123" s="40"/>
      <c r="K123" s="40"/>
      <c r="L123" s="41"/>
      <c r="M123" s="40"/>
      <c r="N123" s="40"/>
      <c r="O123" s="40"/>
      <c r="P123" s="40"/>
      <c r="Q123" s="40"/>
      <c r="R123" s="41"/>
      <c r="S123" s="40"/>
      <c r="T123" s="40"/>
      <c r="U123" s="40"/>
      <c r="V123" s="40"/>
      <c r="W123" s="40"/>
    </row>
    <row r="124" spans="1:23">
      <c r="A124" s="290">
        <v>104</v>
      </c>
      <c r="B124" s="30" t="s">
        <v>482</v>
      </c>
      <c r="C124" s="291">
        <v>4010</v>
      </c>
      <c r="D124" s="290">
        <v>611</v>
      </c>
      <c r="E124" s="21"/>
      <c r="F124" s="41">
        <f>G124+H124+K124</f>
        <v>0</v>
      </c>
      <c r="G124" s="40"/>
      <c r="H124" s="40">
        <f t="shared" si="74"/>
        <v>0</v>
      </c>
      <c r="I124" s="40"/>
      <c r="J124" s="40"/>
      <c r="K124" s="40"/>
      <c r="L124" s="41">
        <f>M124+N124+Q124</f>
        <v>0</v>
      </c>
      <c r="M124" s="40"/>
      <c r="N124" s="40">
        <f t="shared" ref="N124:N125" si="87">O124+P124</f>
        <v>0</v>
      </c>
      <c r="O124" s="40"/>
      <c r="P124" s="40"/>
      <c r="Q124" s="40"/>
      <c r="R124" s="41">
        <f>S124+T124+W124</f>
        <v>0</v>
      </c>
      <c r="S124" s="40"/>
      <c r="T124" s="40">
        <f t="shared" ref="T124:T125" si="88">U124+V124</f>
        <v>0</v>
      </c>
      <c r="U124" s="40"/>
      <c r="V124" s="40"/>
      <c r="W124" s="40"/>
    </row>
    <row r="125" spans="1:23">
      <c r="A125" s="290">
        <v>105</v>
      </c>
      <c r="B125" s="30"/>
      <c r="C125" s="290"/>
      <c r="D125" s="290"/>
      <c r="E125" s="290"/>
      <c r="F125" s="41">
        <f>G125+H125+K125</f>
        <v>0</v>
      </c>
      <c r="G125" s="40"/>
      <c r="H125" s="40">
        <f t="shared" si="74"/>
        <v>0</v>
      </c>
      <c r="I125" s="40"/>
      <c r="J125" s="40"/>
      <c r="K125" s="40"/>
      <c r="L125" s="41">
        <f>M125+N125+Q125</f>
        <v>0</v>
      </c>
      <c r="M125" s="40"/>
      <c r="N125" s="40">
        <f t="shared" si="87"/>
        <v>0</v>
      </c>
      <c r="O125" s="40"/>
      <c r="P125" s="40"/>
      <c r="Q125" s="40"/>
      <c r="R125" s="41">
        <f>S125+T125+W125</f>
        <v>0</v>
      </c>
      <c r="S125" s="40"/>
      <c r="T125" s="40">
        <f t="shared" si="88"/>
        <v>0</v>
      </c>
      <c r="U125" s="40"/>
      <c r="V125" s="40"/>
      <c r="W125" s="40"/>
    </row>
    <row r="126" spans="1:23">
      <c r="A126" t="s">
        <v>678</v>
      </c>
    </row>
  </sheetData>
  <mergeCells count="39">
    <mergeCell ref="K6:K7"/>
    <mergeCell ref="A3:A7"/>
    <mergeCell ref="B3:B7"/>
    <mergeCell ref="C3:C7"/>
    <mergeCell ref="D3:D7"/>
    <mergeCell ref="E3:E7"/>
    <mergeCell ref="F3:K3"/>
    <mergeCell ref="F4:F7"/>
    <mergeCell ref="G4:K4"/>
    <mergeCell ref="H5:J5"/>
    <mergeCell ref="G6:G7"/>
    <mergeCell ref="H6:H7"/>
    <mergeCell ref="I6:J6"/>
    <mergeCell ref="C48:C53"/>
    <mergeCell ref="B72:B75"/>
    <mergeCell ref="B80:B81"/>
    <mergeCell ref="C80:C81"/>
    <mergeCell ref="B115:B117"/>
    <mergeCell ref="B60:B61"/>
    <mergeCell ref="C60:C61"/>
    <mergeCell ref="B54:B59"/>
    <mergeCell ref="C54:C59"/>
    <mergeCell ref="B48:B53"/>
    <mergeCell ref="L3:Q3"/>
    <mergeCell ref="L4:L7"/>
    <mergeCell ref="M4:Q4"/>
    <mergeCell ref="N5:P5"/>
    <mergeCell ref="M6:M7"/>
    <mergeCell ref="N6:N7"/>
    <mergeCell ref="O6:P6"/>
    <mergeCell ref="Q6:Q7"/>
    <mergeCell ref="R3:W3"/>
    <mergeCell ref="R4:R7"/>
    <mergeCell ref="S4:W4"/>
    <mergeCell ref="T5:V5"/>
    <mergeCell ref="S6:S7"/>
    <mergeCell ref="T6:T7"/>
    <mergeCell ref="U6:V6"/>
    <mergeCell ref="W6:W7"/>
  </mergeCells>
  <printOptions horizontalCentered="1"/>
  <pageMargins left="0.70866141732283472" right="0" top="0.19685039370078741" bottom="0.19685039370078741" header="0.31496062992125984" footer="0.31496062992125984"/>
  <pageSetup paperSize="9" scale="48" fitToHeight="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26"/>
  <sheetViews>
    <sheetView workbookViewId="0">
      <pane xSplit="5" ySplit="7" topLeftCell="F8" activePane="bottomRight" state="frozen"/>
      <selection activeCell="H122" sqref="H122"/>
      <selection pane="topRight" activeCell="H122" sqref="H122"/>
      <selection pane="bottomLeft" activeCell="H122" sqref="H122"/>
      <selection pane="bottomRight" activeCell="B2" sqref="B2"/>
    </sheetView>
  </sheetViews>
  <sheetFormatPr defaultRowHeight="13.8"/>
  <cols>
    <col min="1" max="1" width="6.33203125" customWidth="1"/>
    <col min="2" max="2" width="39.109375" customWidth="1"/>
    <col min="3" max="3" width="6.5546875" customWidth="1"/>
    <col min="4" max="4" width="5.44140625" customWidth="1"/>
    <col min="5" max="5" width="6.109375" customWidth="1"/>
    <col min="6" max="6" width="9" customWidth="1"/>
    <col min="7" max="9" width="8.5546875" customWidth="1"/>
    <col min="10" max="15" width="8.88671875" customWidth="1"/>
  </cols>
  <sheetData>
    <row r="1" spans="1:35">
      <c r="B1" t="s">
        <v>684</v>
      </c>
      <c r="O1" s="271" t="s">
        <v>443</v>
      </c>
    </row>
    <row r="3" spans="1:35" ht="15" customHeight="1">
      <c r="A3" s="403" t="s">
        <v>0</v>
      </c>
      <c r="B3" s="407" t="s">
        <v>1</v>
      </c>
      <c r="C3" s="403" t="s">
        <v>2</v>
      </c>
      <c r="D3" s="403" t="s">
        <v>4</v>
      </c>
      <c r="E3" s="403" t="s">
        <v>3</v>
      </c>
      <c r="F3" s="403" t="s">
        <v>5</v>
      </c>
      <c r="G3" s="403"/>
      <c r="H3" s="403"/>
      <c r="I3" s="403"/>
      <c r="J3" s="403"/>
      <c r="K3" s="403"/>
      <c r="L3" s="403"/>
      <c r="M3" s="403"/>
      <c r="N3" s="403"/>
      <c r="O3" s="403"/>
      <c r="P3" s="403" t="s">
        <v>5</v>
      </c>
      <c r="Q3" s="403"/>
      <c r="R3" s="403"/>
      <c r="S3" s="403"/>
      <c r="T3" s="403"/>
      <c r="U3" s="403"/>
      <c r="V3" s="403"/>
      <c r="W3" s="403"/>
      <c r="X3" s="403"/>
      <c r="Y3" s="403"/>
      <c r="Z3" s="403" t="s">
        <v>5</v>
      </c>
      <c r="AA3" s="403"/>
      <c r="AB3" s="403"/>
      <c r="AC3" s="403"/>
      <c r="AD3" s="403"/>
      <c r="AE3" s="403"/>
      <c r="AF3" s="403"/>
      <c r="AG3" s="403"/>
      <c r="AH3" s="403"/>
      <c r="AI3" s="403"/>
    </row>
    <row r="4" spans="1:35">
      <c r="A4" s="403"/>
      <c r="B4" s="408"/>
      <c r="C4" s="403"/>
      <c r="D4" s="403"/>
      <c r="E4" s="403"/>
      <c r="F4" s="414" t="s">
        <v>679</v>
      </c>
      <c r="G4" s="403" t="s">
        <v>39</v>
      </c>
      <c r="H4" s="403"/>
      <c r="I4" s="403"/>
      <c r="J4" s="403"/>
      <c r="K4" s="403"/>
      <c r="L4" s="403"/>
      <c r="M4" s="403"/>
      <c r="N4" s="403"/>
      <c r="O4" s="403"/>
      <c r="P4" s="414" t="s">
        <v>679</v>
      </c>
      <c r="Q4" s="403" t="s">
        <v>39</v>
      </c>
      <c r="R4" s="403"/>
      <c r="S4" s="403"/>
      <c r="T4" s="403"/>
      <c r="U4" s="403"/>
      <c r="V4" s="403"/>
      <c r="W4" s="403"/>
      <c r="X4" s="403"/>
      <c r="Y4" s="403"/>
      <c r="Z4" s="414" t="s">
        <v>679</v>
      </c>
      <c r="AA4" s="403" t="s">
        <v>39</v>
      </c>
      <c r="AB4" s="403"/>
      <c r="AC4" s="403"/>
      <c r="AD4" s="403"/>
      <c r="AE4" s="403"/>
      <c r="AF4" s="403"/>
      <c r="AG4" s="403"/>
      <c r="AH4" s="403"/>
      <c r="AI4" s="403"/>
    </row>
    <row r="5" spans="1:35">
      <c r="A5" s="403"/>
      <c r="B5" s="408"/>
      <c r="C5" s="403"/>
      <c r="D5" s="403"/>
      <c r="E5" s="403"/>
      <c r="F5" s="415"/>
      <c r="G5" s="423" t="s">
        <v>32</v>
      </c>
      <c r="H5" s="424"/>
      <c r="I5" s="425"/>
      <c r="J5" s="423" t="s">
        <v>33</v>
      </c>
      <c r="K5" s="424"/>
      <c r="L5" s="425"/>
      <c r="M5" s="423" t="s">
        <v>34</v>
      </c>
      <c r="N5" s="424"/>
      <c r="O5" s="425"/>
      <c r="P5" s="415"/>
      <c r="Q5" s="423" t="s">
        <v>32</v>
      </c>
      <c r="R5" s="424"/>
      <c r="S5" s="425"/>
      <c r="T5" s="423" t="s">
        <v>33</v>
      </c>
      <c r="U5" s="424"/>
      <c r="V5" s="425"/>
      <c r="W5" s="423" t="s">
        <v>34</v>
      </c>
      <c r="X5" s="424"/>
      <c r="Y5" s="425"/>
      <c r="Z5" s="415"/>
      <c r="AA5" s="423" t="s">
        <v>32</v>
      </c>
      <c r="AB5" s="424"/>
      <c r="AC5" s="425"/>
      <c r="AD5" s="423" t="s">
        <v>33</v>
      </c>
      <c r="AE5" s="424"/>
      <c r="AF5" s="425"/>
      <c r="AG5" s="423" t="s">
        <v>34</v>
      </c>
      <c r="AH5" s="424"/>
      <c r="AI5" s="425"/>
    </row>
    <row r="6" spans="1:35" ht="15" customHeight="1">
      <c r="A6" s="403"/>
      <c r="B6" s="408"/>
      <c r="C6" s="403"/>
      <c r="D6" s="403"/>
      <c r="E6" s="403"/>
      <c r="F6" s="415"/>
      <c r="G6" s="414" t="s">
        <v>43</v>
      </c>
      <c r="H6" s="426" t="s">
        <v>44</v>
      </c>
      <c r="I6" s="427"/>
      <c r="J6" s="414" t="s">
        <v>43</v>
      </c>
      <c r="K6" s="426" t="s">
        <v>44</v>
      </c>
      <c r="L6" s="427"/>
      <c r="M6" s="414" t="s">
        <v>43</v>
      </c>
      <c r="N6" s="426" t="s">
        <v>44</v>
      </c>
      <c r="O6" s="427"/>
      <c r="P6" s="415"/>
      <c r="Q6" s="414" t="s">
        <v>43</v>
      </c>
      <c r="R6" s="426" t="s">
        <v>44</v>
      </c>
      <c r="S6" s="427"/>
      <c r="T6" s="414" t="s">
        <v>43</v>
      </c>
      <c r="U6" s="426" t="s">
        <v>44</v>
      </c>
      <c r="V6" s="427"/>
      <c r="W6" s="414" t="s">
        <v>43</v>
      </c>
      <c r="X6" s="426" t="s">
        <v>44</v>
      </c>
      <c r="Y6" s="427"/>
      <c r="Z6" s="415"/>
      <c r="AA6" s="414" t="s">
        <v>43</v>
      </c>
      <c r="AB6" s="426" t="s">
        <v>44</v>
      </c>
      <c r="AC6" s="427"/>
      <c r="AD6" s="414" t="s">
        <v>43</v>
      </c>
      <c r="AE6" s="426" t="s">
        <v>44</v>
      </c>
      <c r="AF6" s="427"/>
      <c r="AG6" s="414" t="s">
        <v>43</v>
      </c>
      <c r="AH6" s="426" t="s">
        <v>44</v>
      </c>
      <c r="AI6" s="427"/>
    </row>
    <row r="7" spans="1:35" ht="39.6">
      <c r="A7" s="403"/>
      <c r="B7" s="409"/>
      <c r="C7" s="403"/>
      <c r="D7" s="403"/>
      <c r="E7" s="403"/>
      <c r="F7" s="416"/>
      <c r="G7" s="416"/>
      <c r="H7" s="1" t="s">
        <v>45</v>
      </c>
      <c r="I7" s="1" t="s">
        <v>46</v>
      </c>
      <c r="J7" s="416"/>
      <c r="K7" s="1" t="s">
        <v>45</v>
      </c>
      <c r="L7" s="1" t="s">
        <v>46</v>
      </c>
      <c r="M7" s="416"/>
      <c r="N7" s="1" t="s">
        <v>45</v>
      </c>
      <c r="O7" s="1" t="s">
        <v>46</v>
      </c>
      <c r="P7" s="416"/>
      <c r="Q7" s="416"/>
      <c r="R7" s="1" t="s">
        <v>45</v>
      </c>
      <c r="S7" s="1" t="s">
        <v>46</v>
      </c>
      <c r="T7" s="416"/>
      <c r="U7" s="1" t="s">
        <v>45</v>
      </c>
      <c r="V7" s="1" t="s">
        <v>46</v>
      </c>
      <c r="W7" s="416"/>
      <c r="X7" s="1" t="s">
        <v>45</v>
      </c>
      <c r="Y7" s="1" t="s">
        <v>46</v>
      </c>
      <c r="Z7" s="416"/>
      <c r="AA7" s="416"/>
      <c r="AB7" s="1" t="s">
        <v>45</v>
      </c>
      <c r="AC7" s="1" t="s">
        <v>46</v>
      </c>
      <c r="AD7" s="416"/>
      <c r="AE7" s="1" t="s">
        <v>45</v>
      </c>
      <c r="AF7" s="1" t="s">
        <v>46</v>
      </c>
      <c r="AG7" s="416"/>
      <c r="AH7" s="1" t="s">
        <v>45</v>
      </c>
      <c r="AI7" s="1" t="s">
        <v>46</v>
      </c>
    </row>
    <row r="8" spans="1:3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2">
        <v>14</v>
      </c>
      <c r="O8" s="2">
        <v>15</v>
      </c>
      <c r="P8" s="399">
        <v>6</v>
      </c>
      <c r="Q8" s="399">
        <v>7</v>
      </c>
      <c r="R8" s="399">
        <v>8</v>
      </c>
      <c r="S8" s="399">
        <v>9</v>
      </c>
      <c r="T8" s="399">
        <v>10</v>
      </c>
      <c r="U8" s="399">
        <v>11</v>
      </c>
      <c r="V8" s="399">
        <v>12</v>
      </c>
      <c r="W8" s="399">
        <v>13</v>
      </c>
      <c r="X8" s="399">
        <v>14</v>
      </c>
      <c r="Y8" s="399">
        <v>15</v>
      </c>
      <c r="Z8" s="399">
        <v>6</v>
      </c>
      <c r="AA8" s="399">
        <v>7</v>
      </c>
      <c r="AB8" s="399">
        <v>8</v>
      </c>
      <c r="AC8" s="399">
        <v>9</v>
      </c>
      <c r="AD8" s="399">
        <v>10</v>
      </c>
      <c r="AE8" s="399">
        <v>11</v>
      </c>
      <c r="AF8" s="399">
        <v>12</v>
      </c>
      <c r="AG8" s="399">
        <v>13</v>
      </c>
      <c r="AH8" s="399">
        <v>14</v>
      </c>
      <c r="AI8" s="399">
        <v>15</v>
      </c>
    </row>
    <row r="9" spans="1:35">
      <c r="A9" s="25">
        <v>1</v>
      </c>
      <c r="B9" s="18" t="s">
        <v>11</v>
      </c>
      <c r="C9" s="26">
        <v>2000</v>
      </c>
      <c r="D9" s="26"/>
      <c r="E9" s="26"/>
      <c r="F9" s="38">
        <f>+G9+J9+M9</f>
        <v>0</v>
      </c>
      <c r="G9" s="38">
        <f>+H9+I9</f>
        <v>0</v>
      </c>
      <c r="H9" s="38">
        <f>+H14+H19</f>
        <v>0</v>
      </c>
      <c r="I9" s="38">
        <f>+I14+I19</f>
        <v>0</v>
      </c>
      <c r="J9" s="38">
        <f>+K9+L9</f>
        <v>0</v>
      </c>
      <c r="K9" s="38">
        <f t="shared" ref="K9:L9" si="0">+K14+K19</f>
        <v>0</v>
      </c>
      <c r="L9" s="38">
        <f t="shared" si="0"/>
        <v>0</v>
      </c>
      <c r="M9" s="38">
        <f>+N9+O9</f>
        <v>0</v>
      </c>
      <c r="N9" s="38">
        <f t="shared" ref="N9:O9" si="1">+N14+N19</f>
        <v>0</v>
      </c>
      <c r="O9" s="38">
        <f t="shared" si="1"/>
        <v>0</v>
      </c>
      <c r="P9" s="38">
        <f>+Q9+T9+W9</f>
        <v>0</v>
      </c>
      <c r="Q9" s="38">
        <f>+R9+S9</f>
        <v>0</v>
      </c>
      <c r="R9" s="38">
        <f>+R14+R19</f>
        <v>0</v>
      </c>
      <c r="S9" s="38">
        <f>+S14+S19</f>
        <v>0</v>
      </c>
      <c r="T9" s="38">
        <f>+U9+V9</f>
        <v>0</v>
      </c>
      <c r="U9" s="38">
        <f t="shared" ref="U9:V9" si="2">+U14+U19</f>
        <v>0</v>
      </c>
      <c r="V9" s="38">
        <f t="shared" si="2"/>
        <v>0</v>
      </c>
      <c r="W9" s="38">
        <f>+X9+Y9</f>
        <v>0</v>
      </c>
      <c r="X9" s="38">
        <f t="shared" ref="X9:Y9" si="3">+X14+X19</f>
        <v>0</v>
      </c>
      <c r="Y9" s="38">
        <f t="shared" si="3"/>
        <v>0</v>
      </c>
      <c r="Z9" s="38">
        <f>+AA9+AD9+AG9</f>
        <v>0</v>
      </c>
      <c r="AA9" s="38">
        <f>+AB9+AC9</f>
        <v>0</v>
      </c>
      <c r="AB9" s="38">
        <f>+AB14+AB19</f>
        <v>0</v>
      </c>
      <c r="AC9" s="38">
        <f>+AC14+AC19</f>
        <v>0</v>
      </c>
      <c r="AD9" s="38">
        <f>+AE9+AF9</f>
        <v>0</v>
      </c>
      <c r="AE9" s="38">
        <f t="shared" ref="AE9:AF9" si="4">+AE14+AE19</f>
        <v>0</v>
      </c>
      <c r="AF9" s="38">
        <f t="shared" si="4"/>
        <v>0</v>
      </c>
      <c r="AG9" s="38">
        <f>+AH9+AI9</f>
        <v>0</v>
      </c>
      <c r="AH9" s="38">
        <f t="shared" ref="AH9:AI9" si="5">+AH14+AH19</f>
        <v>0</v>
      </c>
      <c r="AI9" s="38">
        <f t="shared" si="5"/>
        <v>0</v>
      </c>
    </row>
    <row r="10" spans="1:35">
      <c r="A10" s="4"/>
      <c r="B10" s="35" t="s">
        <v>93</v>
      </c>
      <c r="C10" s="292"/>
      <c r="D10" s="292"/>
      <c r="E10" s="292"/>
      <c r="F10" s="37" t="b">
        <f>F9=F11+F12</f>
        <v>1</v>
      </c>
      <c r="G10" s="37" t="b">
        <f t="shared" ref="G10:O10" si="6">G9=G11+G12</f>
        <v>1</v>
      </c>
      <c r="H10" s="37" t="b">
        <f t="shared" si="6"/>
        <v>1</v>
      </c>
      <c r="I10" s="37" t="b">
        <f t="shared" si="6"/>
        <v>1</v>
      </c>
      <c r="J10" s="37" t="b">
        <f t="shared" si="6"/>
        <v>1</v>
      </c>
      <c r="K10" s="37" t="b">
        <f t="shared" si="6"/>
        <v>1</v>
      </c>
      <c r="L10" s="37" t="b">
        <f t="shared" si="6"/>
        <v>1</v>
      </c>
      <c r="M10" s="37" t="b">
        <f t="shared" si="6"/>
        <v>1</v>
      </c>
      <c r="N10" s="37" t="b">
        <f t="shared" si="6"/>
        <v>1</v>
      </c>
      <c r="O10" s="37" t="b">
        <f t="shared" si="6"/>
        <v>1</v>
      </c>
      <c r="P10" s="37" t="b">
        <f>P9=P11+P12</f>
        <v>1</v>
      </c>
      <c r="Q10" s="37" t="b">
        <f t="shared" ref="Q10:Y10" si="7">Q9=Q11+Q12</f>
        <v>1</v>
      </c>
      <c r="R10" s="37" t="b">
        <f t="shared" si="7"/>
        <v>1</v>
      </c>
      <c r="S10" s="37" t="b">
        <f t="shared" si="7"/>
        <v>1</v>
      </c>
      <c r="T10" s="37" t="b">
        <f t="shared" si="7"/>
        <v>1</v>
      </c>
      <c r="U10" s="37" t="b">
        <f t="shared" si="7"/>
        <v>1</v>
      </c>
      <c r="V10" s="37" t="b">
        <f t="shared" si="7"/>
        <v>1</v>
      </c>
      <c r="W10" s="37" t="b">
        <f t="shared" si="7"/>
        <v>1</v>
      </c>
      <c r="X10" s="37" t="b">
        <f t="shared" si="7"/>
        <v>1</v>
      </c>
      <c r="Y10" s="37" t="b">
        <f t="shared" si="7"/>
        <v>1</v>
      </c>
      <c r="Z10" s="37" t="b">
        <f>Z9=Z11+Z12</f>
        <v>1</v>
      </c>
      <c r="AA10" s="37" t="b">
        <f t="shared" ref="AA10:AI10" si="8">AA9=AA11+AA12</f>
        <v>1</v>
      </c>
      <c r="AB10" s="37" t="b">
        <f t="shared" si="8"/>
        <v>1</v>
      </c>
      <c r="AC10" s="37" t="b">
        <f t="shared" si="8"/>
        <v>1</v>
      </c>
      <c r="AD10" s="37" t="b">
        <f t="shared" si="8"/>
        <v>1</v>
      </c>
      <c r="AE10" s="37" t="b">
        <f t="shared" si="8"/>
        <v>1</v>
      </c>
      <c r="AF10" s="37" t="b">
        <f t="shared" si="8"/>
        <v>1</v>
      </c>
      <c r="AG10" s="37" t="b">
        <f t="shared" si="8"/>
        <v>1</v>
      </c>
      <c r="AH10" s="37" t="b">
        <f t="shared" si="8"/>
        <v>1</v>
      </c>
      <c r="AI10" s="37" t="b">
        <f t="shared" si="8"/>
        <v>1</v>
      </c>
    </row>
    <row r="11" spans="1:35" ht="39.6">
      <c r="A11" s="4">
        <v>2</v>
      </c>
      <c r="B11" s="30" t="s">
        <v>92</v>
      </c>
      <c r="C11" s="292"/>
      <c r="D11" s="292"/>
      <c r="E11" s="292"/>
      <c r="F11" s="41">
        <f t="shared" ref="F11:F23" si="9">+G11+J11+M11</f>
        <v>0</v>
      </c>
      <c r="G11" s="40">
        <f t="shared" ref="G11:G23" si="10">+H11+I11</f>
        <v>0</v>
      </c>
      <c r="H11" s="40"/>
      <c r="I11" s="40"/>
      <c r="J11" s="40">
        <f t="shared" ref="J11:J23" si="11">+K11+L11</f>
        <v>0</v>
      </c>
      <c r="K11" s="40"/>
      <c r="L11" s="40"/>
      <c r="M11" s="40">
        <f t="shared" ref="M11:M23" si="12">+N11+O11</f>
        <v>0</v>
      </c>
      <c r="N11" s="40"/>
      <c r="O11" s="40"/>
      <c r="P11" s="41">
        <f t="shared" ref="P11:P12" si="13">+Q11+T11+W11</f>
        <v>0</v>
      </c>
      <c r="Q11" s="40">
        <f t="shared" ref="Q11:Q12" si="14">+R11+S11</f>
        <v>0</v>
      </c>
      <c r="R11" s="40"/>
      <c r="S11" s="40"/>
      <c r="T11" s="40">
        <f t="shared" ref="T11:T12" si="15">+U11+V11</f>
        <v>0</v>
      </c>
      <c r="U11" s="40"/>
      <c r="V11" s="40"/>
      <c r="W11" s="40">
        <f t="shared" ref="W11:W12" si="16">+X11+Y11</f>
        <v>0</v>
      </c>
      <c r="X11" s="40"/>
      <c r="Y11" s="40"/>
      <c r="Z11" s="41">
        <f t="shared" ref="Z11:Z12" si="17">+AA11+AD11+AG11</f>
        <v>0</v>
      </c>
      <c r="AA11" s="40">
        <f t="shared" ref="AA11:AA12" si="18">+AB11+AC11</f>
        <v>0</v>
      </c>
      <c r="AB11" s="40"/>
      <c r="AC11" s="40"/>
      <c r="AD11" s="40">
        <f t="shared" ref="AD11:AD12" si="19">+AE11+AF11</f>
        <v>0</v>
      </c>
      <c r="AE11" s="40"/>
      <c r="AF11" s="40"/>
      <c r="AG11" s="40">
        <f t="shared" ref="AG11:AG12" si="20">+AH11+AI11</f>
        <v>0</v>
      </c>
      <c r="AH11" s="40"/>
      <c r="AI11" s="40"/>
    </row>
    <row r="12" spans="1:35" ht="42.75" customHeight="1">
      <c r="A12" s="4">
        <v>3</v>
      </c>
      <c r="B12" s="30" t="s">
        <v>91</v>
      </c>
      <c r="C12" s="292"/>
      <c r="D12" s="292"/>
      <c r="E12" s="292"/>
      <c r="F12" s="41">
        <f t="shared" si="9"/>
        <v>0</v>
      </c>
      <c r="G12" s="40">
        <f t="shared" si="10"/>
        <v>0</v>
      </c>
      <c r="H12" s="40"/>
      <c r="I12" s="40"/>
      <c r="J12" s="40">
        <f t="shared" si="11"/>
        <v>0</v>
      </c>
      <c r="K12" s="40"/>
      <c r="L12" s="40"/>
      <c r="M12" s="40">
        <f t="shared" si="12"/>
        <v>0</v>
      </c>
      <c r="N12" s="40"/>
      <c r="O12" s="40"/>
      <c r="P12" s="41">
        <f t="shared" si="13"/>
        <v>0</v>
      </c>
      <c r="Q12" s="40">
        <f t="shared" si="14"/>
        <v>0</v>
      </c>
      <c r="R12" s="40"/>
      <c r="S12" s="40"/>
      <c r="T12" s="40">
        <f t="shared" si="15"/>
        <v>0</v>
      </c>
      <c r="U12" s="40"/>
      <c r="V12" s="40"/>
      <c r="W12" s="40">
        <f t="shared" si="16"/>
        <v>0</v>
      </c>
      <c r="X12" s="40"/>
      <c r="Y12" s="40"/>
      <c r="Z12" s="41">
        <f t="shared" si="17"/>
        <v>0</v>
      </c>
      <c r="AA12" s="40">
        <f t="shared" si="18"/>
        <v>0</v>
      </c>
      <c r="AB12" s="40"/>
      <c r="AC12" s="40"/>
      <c r="AD12" s="40">
        <f t="shared" si="19"/>
        <v>0</v>
      </c>
      <c r="AE12" s="40"/>
      <c r="AF12" s="40"/>
      <c r="AG12" s="40">
        <f t="shared" si="20"/>
        <v>0</v>
      </c>
      <c r="AH12" s="40"/>
      <c r="AI12" s="40"/>
    </row>
    <row r="13" spans="1:35">
      <c r="A13" s="4"/>
      <c r="B13" s="35" t="s">
        <v>94</v>
      </c>
      <c r="C13" s="292"/>
      <c r="D13" s="292"/>
      <c r="E13" s="292"/>
      <c r="F13" s="41"/>
      <c r="G13" s="40"/>
      <c r="H13" s="40"/>
      <c r="I13" s="40"/>
      <c r="J13" s="40"/>
      <c r="K13" s="40"/>
      <c r="L13" s="40"/>
      <c r="M13" s="40"/>
      <c r="N13" s="40"/>
      <c r="O13" s="40"/>
      <c r="P13" s="41"/>
      <c r="Q13" s="40"/>
      <c r="R13" s="40"/>
      <c r="S13" s="40"/>
      <c r="T13" s="40"/>
      <c r="U13" s="40"/>
      <c r="V13" s="40"/>
      <c r="W13" s="40"/>
      <c r="X13" s="40"/>
      <c r="Y13" s="40"/>
      <c r="Z13" s="41"/>
      <c r="AA13" s="40"/>
      <c r="AB13" s="40"/>
      <c r="AC13" s="40"/>
      <c r="AD13" s="40"/>
      <c r="AE13" s="40"/>
      <c r="AF13" s="40"/>
      <c r="AG13" s="40"/>
      <c r="AH13" s="40"/>
      <c r="AI13" s="40"/>
    </row>
    <row r="14" spans="1:35">
      <c r="A14" s="28">
        <v>4</v>
      </c>
      <c r="B14" s="29" t="s">
        <v>13</v>
      </c>
      <c r="C14" s="28">
        <v>2100</v>
      </c>
      <c r="D14" s="28"/>
      <c r="E14" s="28"/>
      <c r="F14" s="46">
        <f t="shared" si="9"/>
        <v>0</v>
      </c>
      <c r="G14" s="46">
        <f t="shared" si="10"/>
        <v>0</v>
      </c>
      <c r="H14" s="46">
        <f>+H16</f>
        <v>0</v>
      </c>
      <c r="I14" s="46">
        <f>+I16</f>
        <v>0</v>
      </c>
      <c r="J14" s="46">
        <f t="shared" si="11"/>
        <v>0</v>
      </c>
      <c r="K14" s="46">
        <f t="shared" ref="K14:L14" si="21">+K16</f>
        <v>0</v>
      </c>
      <c r="L14" s="46">
        <f t="shared" si="21"/>
        <v>0</v>
      </c>
      <c r="M14" s="46">
        <f t="shared" si="12"/>
        <v>0</v>
      </c>
      <c r="N14" s="46">
        <f t="shared" ref="N14:O14" si="22">+N16</f>
        <v>0</v>
      </c>
      <c r="O14" s="46">
        <f t="shared" si="22"/>
        <v>0</v>
      </c>
      <c r="P14" s="46">
        <f t="shared" ref="P14" si="23">+Q14+T14+W14</f>
        <v>0</v>
      </c>
      <c r="Q14" s="46">
        <f t="shared" ref="Q14" si="24">+R14+S14</f>
        <v>0</v>
      </c>
      <c r="R14" s="46">
        <f>+R16</f>
        <v>0</v>
      </c>
      <c r="S14" s="46">
        <f>+S16</f>
        <v>0</v>
      </c>
      <c r="T14" s="46">
        <f t="shared" ref="T14" si="25">+U14+V14</f>
        <v>0</v>
      </c>
      <c r="U14" s="46">
        <f t="shared" ref="U14:V14" si="26">+U16</f>
        <v>0</v>
      </c>
      <c r="V14" s="46">
        <f t="shared" si="26"/>
        <v>0</v>
      </c>
      <c r="W14" s="46">
        <f t="shared" ref="W14" si="27">+X14+Y14</f>
        <v>0</v>
      </c>
      <c r="X14" s="46">
        <f t="shared" ref="X14:Y14" si="28">+X16</f>
        <v>0</v>
      </c>
      <c r="Y14" s="46">
        <f t="shared" si="28"/>
        <v>0</v>
      </c>
      <c r="Z14" s="46">
        <f t="shared" ref="Z14" si="29">+AA14+AD14+AG14</f>
        <v>0</v>
      </c>
      <c r="AA14" s="46">
        <f t="shared" ref="AA14" si="30">+AB14+AC14</f>
        <v>0</v>
      </c>
      <c r="AB14" s="46">
        <f>+AB16</f>
        <v>0</v>
      </c>
      <c r="AC14" s="46">
        <f>+AC16</f>
        <v>0</v>
      </c>
      <c r="AD14" s="46">
        <f t="shared" ref="AD14" si="31">+AE14+AF14</f>
        <v>0</v>
      </c>
      <c r="AE14" s="46">
        <f t="shared" ref="AE14:AF14" si="32">+AE16</f>
        <v>0</v>
      </c>
      <c r="AF14" s="46">
        <f t="shared" si="32"/>
        <v>0</v>
      </c>
      <c r="AG14" s="46">
        <f t="shared" ref="AG14" si="33">+AH14+AI14</f>
        <v>0</v>
      </c>
      <c r="AH14" s="46">
        <f t="shared" ref="AH14:AI14" si="34">+AH16</f>
        <v>0</v>
      </c>
      <c r="AI14" s="46">
        <f t="shared" si="34"/>
        <v>0</v>
      </c>
    </row>
    <row r="15" spans="1:35">
      <c r="A15" s="3"/>
      <c r="B15" s="30" t="s">
        <v>7</v>
      </c>
      <c r="C15" s="291"/>
      <c r="D15" s="291"/>
      <c r="E15" s="291"/>
      <c r="F15" s="41"/>
      <c r="G15" s="40"/>
      <c r="H15" s="40"/>
      <c r="I15" s="40"/>
      <c r="J15" s="40"/>
      <c r="K15" s="40"/>
      <c r="L15" s="40"/>
      <c r="M15" s="40"/>
      <c r="N15" s="40"/>
      <c r="O15" s="40"/>
      <c r="P15" s="41"/>
      <c r="Q15" s="40"/>
      <c r="R15" s="40"/>
      <c r="S15" s="40"/>
      <c r="T15" s="40"/>
      <c r="U15" s="40"/>
      <c r="V15" s="40"/>
      <c r="W15" s="40"/>
      <c r="X15" s="40"/>
      <c r="Y15" s="40"/>
      <c r="Z15" s="41"/>
      <c r="AA15" s="40"/>
      <c r="AB15" s="40"/>
      <c r="AC15" s="40"/>
      <c r="AD15" s="40"/>
      <c r="AE15" s="40"/>
      <c r="AF15" s="40"/>
      <c r="AG15" s="40"/>
      <c r="AH15" s="40"/>
      <c r="AI15" s="40"/>
    </row>
    <row r="16" spans="1:35" ht="26.4">
      <c r="A16" s="48">
        <v>5</v>
      </c>
      <c r="B16" s="32" t="s">
        <v>14</v>
      </c>
      <c r="C16" s="15">
        <v>2110</v>
      </c>
      <c r="D16" s="15"/>
      <c r="E16" s="15">
        <v>210</v>
      </c>
      <c r="F16" s="49">
        <f t="shared" si="9"/>
        <v>0</v>
      </c>
      <c r="G16" s="49">
        <f t="shared" si="10"/>
        <v>0</v>
      </c>
      <c r="H16" s="49">
        <f>+H18</f>
        <v>0</v>
      </c>
      <c r="I16" s="49">
        <f>+I18</f>
        <v>0</v>
      </c>
      <c r="J16" s="49">
        <f t="shared" si="11"/>
        <v>0</v>
      </c>
      <c r="K16" s="49">
        <f t="shared" ref="K16:L16" si="35">+K18</f>
        <v>0</v>
      </c>
      <c r="L16" s="49">
        <f t="shared" si="35"/>
        <v>0</v>
      </c>
      <c r="M16" s="49">
        <f t="shared" si="12"/>
        <v>0</v>
      </c>
      <c r="N16" s="49">
        <f t="shared" ref="N16:O16" si="36">+N18</f>
        <v>0</v>
      </c>
      <c r="O16" s="49">
        <f t="shared" si="36"/>
        <v>0</v>
      </c>
      <c r="P16" s="49">
        <f t="shared" ref="P16" si="37">+Q16+T16+W16</f>
        <v>0</v>
      </c>
      <c r="Q16" s="49">
        <f t="shared" ref="Q16" si="38">+R16+S16</f>
        <v>0</v>
      </c>
      <c r="R16" s="49">
        <f>+R18</f>
        <v>0</v>
      </c>
      <c r="S16" s="49">
        <f>+S18</f>
        <v>0</v>
      </c>
      <c r="T16" s="49">
        <f t="shared" ref="T16" si="39">+U16+V16</f>
        <v>0</v>
      </c>
      <c r="U16" s="49">
        <f t="shared" ref="U16:V16" si="40">+U18</f>
        <v>0</v>
      </c>
      <c r="V16" s="49">
        <f t="shared" si="40"/>
        <v>0</v>
      </c>
      <c r="W16" s="49">
        <f t="shared" ref="W16" si="41">+X16+Y16</f>
        <v>0</v>
      </c>
      <c r="X16" s="49">
        <f t="shared" ref="X16:Y16" si="42">+X18</f>
        <v>0</v>
      </c>
      <c r="Y16" s="49">
        <f t="shared" si="42"/>
        <v>0</v>
      </c>
      <c r="Z16" s="49">
        <f t="shared" ref="Z16" si="43">+AA16+AD16+AG16</f>
        <v>0</v>
      </c>
      <c r="AA16" s="49">
        <f t="shared" ref="AA16" si="44">+AB16+AC16</f>
        <v>0</v>
      </c>
      <c r="AB16" s="49">
        <f>+AB18</f>
        <v>0</v>
      </c>
      <c r="AC16" s="49">
        <f>+AC18</f>
        <v>0</v>
      </c>
      <c r="AD16" s="49">
        <f t="shared" ref="AD16" si="45">+AE16+AF16</f>
        <v>0</v>
      </c>
      <c r="AE16" s="49">
        <f t="shared" ref="AE16:AF16" si="46">+AE18</f>
        <v>0</v>
      </c>
      <c r="AF16" s="49">
        <f t="shared" si="46"/>
        <v>0</v>
      </c>
      <c r="AG16" s="49">
        <f t="shared" ref="AG16" si="47">+AH16+AI16</f>
        <v>0</v>
      </c>
      <c r="AH16" s="49">
        <f t="shared" ref="AH16:AI16" si="48">+AH18</f>
        <v>0</v>
      </c>
      <c r="AI16" s="49">
        <f t="shared" si="48"/>
        <v>0</v>
      </c>
    </row>
    <row r="17" spans="1:35">
      <c r="A17" s="3"/>
      <c r="B17" s="5" t="s">
        <v>15</v>
      </c>
      <c r="C17" s="291"/>
      <c r="D17" s="291"/>
      <c r="E17" s="291"/>
      <c r="F17" s="42"/>
      <c r="G17" s="43"/>
      <c r="H17" s="43"/>
      <c r="I17" s="43"/>
      <c r="J17" s="43"/>
      <c r="K17" s="43"/>
      <c r="L17" s="43"/>
      <c r="M17" s="43"/>
      <c r="N17" s="43"/>
      <c r="O17" s="43"/>
      <c r="P17" s="42"/>
      <c r="Q17" s="43"/>
      <c r="R17" s="43"/>
      <c r="S17" s="43"/>
      <c r="T17" s="43"/>
      <c r="U17" s="43"/>
      <c r="V17" s="43"/>
      <c r="W17" s="43"/>
      <c r="X17" s="43"/>
      <c r="Y17" s="43"/>
      <c r="Z17" s="42"/>
      <c r="AA17" s="43"/>
      <c r="AB17" s="43"/>
      <c r="AC17" s="43"/>
      <c r="AD17" s="43"/>
      <c r="AE17" s="43"/>
      <c r="AF17" s="43"/>
      <c r="AG17" s="43"/>
      <c r="AH17" s="43"/>
      <c r="AI17" s="43"/>
    </row>
    <row r="18" spans="1:35">
      <c r="A18" s="6">
        <v>6</v>
      </c>
      <c r="B18" s="34" t="s">
        <v>16</v>
      </c>
      <c r="C18" s="290"/>
      <c r="D18" s="290">
        <v>119</v>
      </c>
      <c r="E18" s="290">
        <v>213</v>
      </c>
      <c r="F18" s="41">
        <f t="shared" si="9"/>
        <v>0</v>
      </c>
      <c r="G18" s="40">
        <f t="shared" si="10"/>
        <v>0</v>
      </c>
      <c r="H18" s="40"/>
      <c r="I18" s="40"/>
      <c r="J18" s="40">
        <f t="shared" si="11"/>
        <v>0</v>
      </c>
      <c r="K18" s="40"/>
      <c r="L18" s="40"/>
      <c r="M18" s="40">
        <f t="shared" si="12"/>
        <v>0</v>
      </c>
      <c r="N18" s="40"/>
      <c r="O18" s="40"/>
      <c r="P18" s="41">
        <f t="shared" ref="P18:P19" si="49">+Q18+T18+W18</f>
        <v>0</v>
      </c>
      <c r="Q18" s="40">
        <f t="shared" ref="Q18:Q19" si="50">+R18+S18</f>
        <v>0</v>
      </c>
      <c r="R18" s="40"/>
      <c r="S18" s="40"/>
      <c r="T18" s="40">
        <f t="shared" ref="T18:T19" si="51">+U18+V18</f>
        <v>0</v>
      </c>
      <c r="U18" s="40"/>
      <c r="V18" s="40"/>
      <c r="W18" s="40">
        <f t="shared" ref="W18:W19" si="52">+X18+Y18</f>
        <v>0</v>
      </c>
      <c r="X18" s="40"/>
      <c r="Y18" s="40"/>
      <c r="Z18" s="41">
        <f t="shared" ref="Z18:Z19" si="53">+AA18+AD18+AG18</f>
        <v>0</v>
      </c>
      <c r="AA18" s="40">
        <f t="shared" ref="AA18:AA19" si="54">+AB18+AC18</f>
        <v>0</v>
      </c>
      <c r="AB18" s="40"/>
      <c r="AC18" s="40"/>
      <c r="AD18" s="40">
        <f t="shared" ref="AD18:AD19" si="55">+AE18+AF18</f>
        <v>0</v>
      </c>
      <c r="AE18" s="40"/>
      <c r="AF18" s="40"/>
      <c r="AG18" s="40">
        <f t="shared" ref="AG18:AG19" si="56">+AH18+AI18</f>
        <v>0</v>
      </c>
      <c r="AH18" s="40"/>
      <c r="AI18" s="40"/>
    </row>
    <row r="19" spans="1:35" ht="27.6">
      <c r="A19" s="28">
        <v>7</v>
      </c>
      <c r="B19" s="29" t="s">
        <v>25</v>
      </c>
      <c r="C19" s="28">
        <v>2600</v>
      </c>
      <c r="D19" s="28">
        <v>240</v>
      </c>
      <c r="E19" s="28"/>
      <c r="F19" s="46">
        <f t="shared" si="9"/>
        <v>0</v>
      </c>
      <c r="G19" s="46">
        <f t="shared" si="10"/>
        <v>0</v>
      </c>
      <c r="H19" s="46">
        <f>SUM(H21:H26)</f>
        <v>0</v>
      </c>
      <c r="I19" s="46">
        <f>SUM(I21:I26)</f>
        <v>0</v>
      </c>
      <c r="J19" s="46">
        <f t="shared" si="11"/>
        <v>0</v>
      </c>
      <c r="K19" s="46">
        <f t="shared" ref="K19:L19" si="57">SUM(K21:K26)</f>
        <v>0</v>
      </c>
      <c r="L19" s="46">
        <f t="shared" si="57"/>
        <v>0</v>
      </c>
      <c r="M19" s="46">
        <f t="shared" si="12"/>
        <v>0</v>
      </c>
      <c r="N19" s="46">
        <f t="shared" ref="N19:O19" si="58">SUM(N21:N26)</f>
        <v>0</v>
      </c>
      <c r="O19" s="46">
        <f t="shared" si="58"/>
        <v>0</v>
      </c>
      <c r="P19" s="46">
        <f t="shared" si="49"/>
        <v>0</v>
      </c>
      <c r="Q19" s="46">
        <f t="shared" si="50"/>
        <v>0</v>
      </c>
      <c r="R19" s="46">
        <f>SUM(R21:R26)</f>
        <v>0</v>
      </c>
      <c r="S19" s="46">
        <f>SUM(S21:S26)</f>
        <v>0</v>
      </c>
      <c r="T19" s="46">
        <f t="shared" si="51"/>
        <v>0</v>
      </c>
      <c r="U19" s="46">
        <f t="shared" ref="U19:V19" si="59">SUM(U21:U26)</f>
        <v>0</v>
      </c>
      <c r="V19" s="46">
        <f t="shared" si="59"/>
        <v>0</v>
      </c>
      <c r="W19" s="46">
        <f t="shared" si="52"/>
        <v>0</v>
      </c>
      <c r="X19" s="46">
        <f t="shared" ref="X19:Y19" si="60">SUM(X21:X26)</f>
        <v>0</v>
      </c>
      <c r="Y19" s="46">
        <f t="shared" si="60"/>
        <v>0</v>
      </c>
      <c r="Z19" s="46">
        <f t="shared" si="53"/>
        <v>0</v>
      </c>
      <c r="AA19" s="46">
        <f t="shared" si="54"/>
        <v>0</v>
      </c>
      <c r="AB19" s="46">
        <f>SUM(AB21:AB26)</f>
        <v>0</v>
      </c>
      <c r="AC19" s="46">
        <f>SUM(AC21:AC26)</f>
        <v>0</v>
      </c>
      <c r="AD19" s="46">
        <f t="shared" si="55"/>
        <v>0</v>
      </c>
      <c r="AE19" s="46">
        <f t="shared" ref="AE19:AF19" si="61">SUM(AE21:AE26)</f>
        <v>0</v>
      </c>
      <c r="AF19" s="46">
        <f t="shared" si="61"/>
        <v>0</v>
      </c>
      <c r="AG19" s="46">
        <f t="shared" si="56"/>
        <v>0</v>
      </c>
      <c r="AH19" s="46">
        <f t="shared" ref="AH19:AI19" si="62">SUM(AH21:AH26)</f>
        <v>0</v>
      </c>
      <c r="AI19" s="46">
        <f t="shared" si="62"/>
        <v>0</v>
      </c>
    </row>
    <row r="20" spans="1:35">
      <c r="A20" s="3"/>
      <c r="B20" s="5" t="s">
        <v>26</v>
      </c>
      <c r="C20" s="291"/>
      <c r="D20" s="291"/>
      <c r="E20" s="291"/>
      <c r="F20" s="42"/>
      <c r="G20" s="43"/>
      <c r="H20" s="43"/>
      <c r="I20" s="43"/>
      <c r="J20" s="43"/>
      <c r="K20" s="43"/>
      <c r="L20" s="43"/>
      <c r="M20" s="43"/>
      <c r="N20" s="43"/>
      <c r="O20" s="43"/>
      <c r="P20" s="42"/>
      <c r="Q20" s="43"/>
      <c r="R20" s="43"/>
      <c r="S20" s="43"/>
      <c r="T20" s="43"/>
      <c r="U20" s="43"/>
      <c r="V20" s="43"/>
      <c r="W20" s="43"/>
      <c r="X20" s="43"/>
      <c r="Y20" s="43"/>
      <c r="Z20" s="42"/>
      <c r="AA20" s="43"/>
      <c r="AB20" s="43"/>
      <c r="AC20" s="43"/>
      <c r="AD20" s="43"/>
      <c r="AE20" s="43"/>
      <c r="AF20" s="43"/>
      <c r="AG20" s="43"/>
      <c r="AH20" s="43"/>
      <c r="AI20" s="43"/>
    </row>
    <row r="21" spans="1:35" ht="26.25" customHeight="1">
      <c r="A21" s="6">
        <v>8</v>
      </c>
      <c r="B21" s="30" t="s">
        <v>29</v>
      </c>
      <c r="C21" s="290"/>
      <c r="D21" s="290">
        <v>244</v>
      </c>
      <c r="E21" s="290">
        <v>225</v>
      </c>
      <c r="F21" s="41">
        <f t="shared" si="9"/>
        <v>0</v>
      </c>
      <c r="G21" s="40">
        <f t="shared" si="10"/>
        <v>0</v>
      </c>
      <c r="H21" s="40"/>
      <c r="I21" s="40"/>
      <c r="J21" s="40">
        <f t="shared" si="11"/>
        <v>0</v>
      </c>
      <c r="K21" s="40"/>
      <c r="L21" s="40"/>
      <c r="M21" s="40">
        <f t="shared" si="12"/>
        <v>0</v>
      </c>
      <c r="N21" s="40"/>
      <c r="O21" s="40"/>
      <c r="P21" s="41">
        <f t="shared" ref="P21:P26" si="63">+Q21+T21+W21</f>
        <v>0</v>
      </c>
      <c r="Q21" s="40">
        <f t="shared" ref="Q21:Q26" si="64">+R21+S21</f>
        <v>0</v>
      </c>
      <c r="R21" s="40"/>
      <c r="S21" s="40"/>
      <c r="T21" s="40">
        <f t="shared" ref="T21:T26" si="65">+U21+V21</f>
        <v>0</v>
      </c>
      <c r="U21" s="40"/>
      <c r="V21" s="40"/>
      <c r="W21" s="40">
        <f t="shared" ref="W21:W26" si="66">+X21+Y21</f>
        <v>0</v>
      </c>
      <c r="X21" s="40"/>
      <c r="Y21" s="40"/>
      <c r="Z21" s="41">
        <f t="shared" ref="Z21:Z26" si="67">+AA21+AD21+AG21</f>
        <v>0</v>
      </c>
      <c r="AA21" s="40">
        <f t="shared" ref="AA21:AA26" si="68">+AB21+AC21</f>
        <v>0</v>
      </c>
      <c r="AB21" s="40"/>
      <c r="AC21" s="40"/>
      <c r="AD21" s="40">
        <f t="shared" ref="AD21:AD26" si="69">+AE21+AF21</f>
        <v>0</v>
      </c>
      <c r="AE21" s="40"/>
      <c r="AF21" s="40"/>
      <c r="AG21" s="40">
        <f t="shared" ref="AG21:AG26" si="70">+AH21+AI21</f>
        <v>0</v>
      </c>
      <c r="AH21" s="40"/>
      <c r="AI21" s="40"/>
    </row>
    <row r="22" spans="1:35">
      <c r="A22" s="6">
        <v>9</v>
      </c>
      <c r="B22" s="30" t="s">
        <v>30</v>
      </c>
      <c r="C22" s="290"/>
      <c r="D22" s="290">
        <v>244</v>
      </c>
      <c r="E22" s="290">
        <v>226</v>
      </c>
      <c r="F22" s="41">
        <f t="shared" si="9"/>
        <v>0</v>
      </c>
      <c r="G22" s="40">
        <f t="shared" si="10"/>
        <v>0</v>
      </c>
      <c r="H22" s="40"/>
      <c r="I22" s="40"/>
      <c r="J22" s="40">
        <f t="shared" si="11"/>
        <v>0</v>
      </c>
      <c r="K22" s="40"/>
      <c r="L22" s="40"/>
      <c r="M22" s="40">
        <f t="shared" si="12"/>
        <v>0</v>
      </c>
      <c r="N22" s="40"/>
      <c r="O22" s="40"/>
      <c r="P22" s="41">
        <f t="shared" si="63"/>
        <v>0</v>
      </c>
      <c r="Q22" s="40">
        <f t="shared" si="64"/>
        <v>0</v>
      </c>
      <c r="R22" s="40"/>
      <c r="S22" s="40"/>
      <c r="T22" s="40">
        <f t="shared" si="65"/>
        <v>0</v>
      </c>
      <c r="U22" s="40"/>
      <c r="V22" s="40"/>
      <c r="W22" s="40">
        <f t="shared" si="66"/>
        <v>0</v>
      </c>
      <c r="X22" s="40"/>
      <c r="Y22" s="40"/>
      <c r="Z22" s="41">
        <f t="shared" si="67"/>
        <v>0</v>
      </c>
      <c r="AA22" s="40">
        <f t="shared" si="68"/>
        <v>0</v>
      </c>
      <c r="AB22" s="40"/>
      <c r="AC22" s="40"/>
      <c r="AD22" s="40">
        <f t="shared" si="69"/>
        <v>0</v>
      </c>
      <c r="AE22" s="40"/>
      <c r="AF22" s="40"/>
      <c r="AG22" s="40">
        <f t="shared" si="70"/>
        <v>0</v>
      </c>
      <c r="AH22" s="40"/>
      <c r="AI22" s="40"/>
    </row>
    <row r="23" spans="1:35" ht="26.4">
      <c r="A23" s="6">
        <v>10</v>
      </c>
      <c r="B23" s="30" t="s">
        <v>111</v>
      </c>
      <c r="C23" s="290"/>
      <c r="D23" s="290">
        <v>244</v>
      </c>
      <c r="E23" s="290">
        <v>341</v>
      </c>
      <c r="F23" s="41">
        <f t="shared" si="9"/>
        <v>0</v>
      </c>
      <c r="G23" s="40">
        <f t="shared" si="10"/>
        <v>0</v>
      </c>
      <c r="H23" s="40"/>
      <c r="I23" s="40"/>
      <c r="J23" s="40">
        <f t="shared" si="11"/>
        <v>0</v>
      </c>
      <c r="K23" s="40"/>
      <c r="L23" s="40"/>
      <c r="M23" s="40">
        <f t="shared" si="12"/>
        <v>0</v>
      </c>
      <c r="N23" s="40"/>
      <c r="O23" s="40"/>
      <c r="P23" s="41">
        <f t="shared" si="63"/>
        <v>0</v>
      </c>
      <c r="Q23" s="40">
        <f t="shared" si="64"/>
        <v>0</v>
      </c>
      <c r="R23" s="40"/>
      <c r="S23" s="40"/>
      <c r="T23" s="40">
        <f t="shared" si="65"/>
        <v>0</v>
      </c>
      <c r="U23" s="40"/>
      <c r="V23" s="40"/>
      <c r="W23" s="40">
        <f t="shared" si="66"/>
        <v>0</v>
      </c>
      <c r="X23" s="40"/>
      <c r="Y23" s="40"/>
      <c r="Z23" s="41">
        <f t="shared" si="67"/>
        <v>0</v>
      </c>
      <c r="AA23" s="40">
        <f t="shared" si="68"/>
        <v>0</v>
      </c>
      <c r="AB23" s="40"/>
      <c r="AC23" s="40"/>
      <c r="AD23" s="40">
        <f t="shared" si="69"/>
        <v>0</v>
      </c>
      <c r="AE23" s="40"/>
      <c r="AF23" s="40"/>
      <c r="AG23" s="40">
        <f t="shared" si="70"/>
        <v>0</v>
      </c>
      <c r="AH23" s="40"/>
      <c r="AI23" s="40"/>
    </row>
    <row r="24" spans="1:35">
      <c r="A24" s="6">
        <v>11</v>
      </c>
      <c r="B24" s="30" t="s">
        <v>106</v>
      </c>
      <c r="C24" s="290"/>
      <c r="D24" s="290">
        <v>244</v>
      </c>
      <c r="E24" s="290">
        <v>345</v>
      </c>
      <c r="F24" s="41">
        <f t="shared" ref="F24:F26" si="71">+G24+J24+M24</f>
        <v>0</v>
      </c>
      <c r="G24" s="40">
        <f t="shared" ref="G24:G26" si="72">+H24+I24</f>
        <v>0</v>
      </c>
      <c r="H24" s="40"/>
      <c r="I24" s="40"/>
      <c r="J24" s="40">
        <f t="shared" ref="J24:J26" si="73">+K24+L24</f>
        <v>0</v>
      </c>
      <c r="K24" s="40"/>
      <c r="L24" s="40"/>
      <c r="M24" s="40">
        <f t="shared" ref="M24:M26" si="74">+N24+O24</f>
        <v>0</v>
      </c>
      <c r="N24" s="40"/>
      <c r="O24" s="40"/>
      <c r="P24" s="41">
        <f t="shared" si="63"/>
        <v>0</v>
      </c>
      <c r="Q24" s="40">
        <f t="shared" si="64"/>
        <v>0</v>
      </c>
      <c r="R24" s="40"/>
      <c r="S24" s="40"/>
      <c r="T24" s="40">
        <f t="shared" si="65"/>
        <v>0</v>
      </c>
      <c r="U24" s="40"/>
      <c r="V24" s="40"/>
      <c r="W24" s="40">
        <f t="shared" si="66"/>
        <v>0</v>
      </c>
      <c r="X24" s="40"/>
      <c r="Y24" s="40"/>
      <c r="Z24" s="41">
        <f t="shared" si="67"/>
        <v>0</v>
      </c>
      <c r="AA24" s="40">
        <f t="shared" si="68"/>
        <v>0</v>
      </c>
      <c r="AB24" s="40"/>
      <c r="AC24" s="40"/>
      <c r="AD24" s="40">
        <f t="shared" si="69"/>
        <v>0</v>
      </c>
      <c r="AE24" s="40"/>
      <c r="AF24" s="40"/>
      <c r="AG24" s="40">
        <f t="shared" si="70"/>
        <v>0</v>
      </c>
      <c r="AH24" s="40"/>
      <c r="AI24" s="40"/>
    </row>
    <row r="25" spans="1:35" ht="26.4">
      <c r="A25" s="6">
        <v>12</v>
      </c>
      <c r="B25" s="30" t="s">
        <v>107</v>
      </c>
      <c r="C25" s="290"/>
      <c r="D25" s="290">
        <v>244</v>
      </c>
      <c r="E25" s="290">
        <v>346</v>
      </c>
      <c r="F25" s="41">
        <f t="shared" si="71"/>
        <v>0</v>
      </c>
      <c r="G25" s="40">
        <f t="shared" si="72"/>
        <v>0</v>
      </c>
      <c r="H25" s="40"/>
      <c r="I25" s="40"/>
      <c r="J25" s="40">
        <f t="shared" si="73"/>
        <v>0</v>
      </c>
      <c r="K25" s="40"/>
      <c r="L25" s="40"/>
      <c r="M25" s="40">
        <f t="shared" si="74"/>
        <v>0</v>
      </c>
      <c r="N25" s="40"/>
      <c r="O25" s="40"/>
      <c r="P25" s="41">
        <f t="shared" si="63"/>
        <v>0</v>
      </c>
      <c r="Q25" s="40">
        <f t="shared" si="64"/>
        <v>0</v>
      </c>
      <c r="R25" s="40"/>
      <c r="S25" s="40"/>
      <c r="T25" s="40">
        <f t="shared" si="65"/>
        <v>0</v>
      </c>
      <c r="U25" s="40"/>
      <c r="V25" s="40"/>
      <c r="W25" s="40">
        <f t="shared" si="66"/>
        <v>0</v>
      </c>
      <c r="X25" s="40"/>
      <c r="Y25" s="40"/>
      <c r="Z25" s="41">
        <f t="shared" si="67"/>
        <v>0</v>
      </c>
      <c r="AA25" s="40">
        <f t="shared" si="68"/>
        <v>0</v>
      </c>
      <c r="AB25" s="40"/>
      <c r="AC25" s="40"/>
      <c r="AD25" s="40">
        <f t="shared" si="69"/>
        <v>0</v>
      </c>
      <c r="AE25" s="40"/>
      <c r="AF25" s="40"/>
      <c r="AG25" s="40">
        <f t="shared" si="70"/>
        <v>0</v>
      </c>
      <c r="AH25" s="40"/>
      <c r="AI25" s="40"/>
    </row>
    <row r="26" spans="1:35" ht="26.4">
      <c r="A26" s="6">
        <v>13</v>
      </c>
      <c r="B26" s="30" t="s">
        <v>109</v>
      </c>
      <c r="C26" s="290"/>
      <c r="D26" s="290">
        <v>244</v>
      </c>
      <c r="E26" s="290">
        <v>349</v>
      </c>
      <c r="F26" s="41">
        <f t="shared" si="71"/>
        <v>0</v>
      </c>
      <c r="G26" s="40">
        <f t="shared" si="72"/>
        <v>0</v>
      </c>
      <c r="H26" s="40"/>
      <c r="I26" s="40"/>
      <c r="J26" s="40">
        <f t="shared" si="73"/>
        <v>0</v>
      </c>
      <c r="K26" s="40"/>
      <c r="L26" s="40"/>
      <c r="M26" s="40">
        <f t="shared" si="74"/>
        <v>0</v>
      </c>
      <c r="N26" s="40"/>
      <c r="O26" s="40"/>
      <c r="P26" s="41">
        <f t="shared" si="63"/>
        <v>0</v>
      </c>
      <c r="Q26" s="40">
        <f t="shared" si="64"/>
        <v>0</v>
      </c>
      <c r="R26" s="40"/>
      <c r="S26" s="40"/>
      <c r="T26" s="40">
        <f t="shared" si="65"/>
        <v>0</v>
      </c>
      <c r="U26" s="40"/>
      <c r="V26" s="40"/>
      <c r="W26" s="40">
        <f t="shared" si="66"/>
        <v>0</v>
      </c>
      <c r="X26" s="40"/>
      <c r="Y26" s="40"/>
      <c r="Z26" s="41">
        <f t="shared" si="67"/>
        <v>0</v>
      </c>
      <c r="AA26" s="40">
        <f t="shared" si="68"/>
        <v>0</v>
      </c>
      <c r="AB26" s="40"/>
      <c r="AC26" s="40"/>
      <c r="AD26" s="40">
        <f t="shared" si="69"/>
        <v>0</v>
      </c>
      <c r="AE26" s="40"/>
      <c r="AF26" s="40"/>
      <c r="AG26" s="40">
        <f t="shared" si="70"/>
        <v>0</v>
      </c>
      <c r="AH26" s="40"/>
      <c r="AI26" s="40"/>
    </row>
  </sheetData>
  <mergeCells count="41">
    <mergeCell ref="F3:O3"/>
    <mergeCell ref="F4:F7"/>
    <mergeCell ref="G4:O4"/>
    <mergeCell ref="J5:L5"/>
    <mergeCell ref="G6:G7"/>
    <mergeCell ref="H6:I6"/>
    <mergeCell ref="M6:M7"/>
    <mergeCell ref="N6:O6"/>
    <mergeCell ref="M5:O5"/>
    <mergeCell ref="G5:I5"/>
    <mergeCell ref="J6:J7"/>
    <mergeCell ref="K6:L6"/>
    <mergeCell ref="A3:A7"/>
    <mergeCell ref="B3:B7"/>
    <mergeCell ref="C3:C7"/>
    <mergeCell ref="D3:D7"/>
    <mergeCell ref="E3:E7"/>
    <mergeCell ref="P3:Y3"/>
    <mergeCell ref="P4:P7"/>
    <mergeCell ref="Q4:Y4"/>
    <mergeCell ref="Q5:S5"/>
    <mergeCell ref="T5:V5"/>
    <mergeCell ref="W5:Y5"/>
    <mergeCell ref="Q6:Q7"/>
    <mergeCell ref="R6:S6"/>
    <mergeCell ref="T6:T7"/>
    <mergeCell ref="U6:V6"/>
    <mergeCell ref="W6:W7"/>
    <mergeCell ref="X6:Y6"/>
    <mergeCell ref="Z3:AI3"/>
    <mergeCell ref="Z4:Z7"/>
    <mergeCell ref="AA4:AI4"/>
    <mergeCell ref="AA5:AC5"/>
    <mergeCell ref="AD5:AF5"/>
    <mergeCell ref="AG5:AI5"/>
    <mergeCell ref="AA6:AA7"/>
    <mergeCell ref="AB6:AC6"/>
    <mergeCell ref="AD6:AD7"/>
    <mergeCell ref="AE6:AF6"/>
    <mergeCell ref="AG6:AG7"/>
    <mergeCell ref="AH6:AI6"/>
  </mergeCells>
  <printOptions horizontalCentered="1"/>
  <pageMargins left="0.70866141732283472" right="0" top="0" bottom="0" header="0.31496062992125984" footer="0.31496062992125984"/>
  <pageSetup paperSize="9" scale="60" fitToWidth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A47"/>
  <sheetViews>
    <sheetView workbookViewId="0">
      <selection activeCell="H122" sqref="H122"/>
    </sheetView>
  </sheetViews>
  <sheetFormatPr defaultRowHeight="13.8"/>
  <cols>
    <col min="1" max="1" width="27.6640625" customWidth="1"/>
    <col min="2" max="2" width="8.33203125" customWidth="1"/>
    <col min="3" max="4" width="8" customWidth="1"/>
    <col min="7" max="7" width="10.44140625" customWidth="1"/>
    <col min="8" max="10" width="11.5546875" customWidth="1"/>
    <col min="12" max="12" width="11.109375" customWidth="1"/>
    <col min="15" max="15" width="11.109375" customWidth="1"/>
    <col min="16" max="16" width="13" customWidth="1"/>
    <col min="20" max="20" width="13.109375" customWidth="1"/>
    <col min="26" max="26" width="13" customWidth="1"/>
    <col min="27" max="27" width="11.5546875" customWidth="1"/>
  </cols>
  <sheetData>
    <row r="2" spans="1:27" ht="14.25" customHeight="1">
      <c r="A2" s="439" t="s">
        <v>131</v>
      </c>
      <c r="B2" s="443" t="s">
        <v>114</v>
      </c>
      <c r="C2" s="444"/>
      <c r="D2" s="437" t="s">
        <v>472</v>
      </c>
      <c r="E2" s="443" t="s">
        <v>115</v>
      </c>
      <c r="F2" s="444"/>
      <c r="G2" s="449" t="s">
        <v>635</v>
      </c>
      <c r="H2" s="449"/>
      <c r="I2" s="449"/>
      <c r="J2" s="449"/>
      <c r="K2" s="449"/>
      <c r="L2" s="449"/>
      <c r="M2" s="449"/>
      <c r="N2" s="449"/>
      <c r="O2" s="449"/>
      <c r="P2" s="449"/>
      <c r="Q2" s="449"/>
      <c r="R2" s="449"/>
      <c r="S2" s="449"/>
      <c r="T2" s="449"/>
      <c r="U2" s="449"/>
      <c r="V2" s="449"/>
      <c r="W2" s="449"/>
      <c r="X2" s="449"/>
      <c r="Y2" s="449"/>
      <c r="Z2" s="449"/>
      <c r="AA2" s="428" t="s">
        <v>344</v>
      </c>
    </row>
    <row r="3" spans="1:27" ht="13.5" customHeight="1">
      <c r="A3" s="440"/>
      <c r="B3" s="445"/>
      <c r="C3" s="446"/>
      <c r="D3" s="442"/>
      <c r="E3" s="445"/>
      <c r="F3" s="446"/>
      <c r="G3" s="430" t="s">
        <v>116</v>
      </c>
      <c r="H3" s="431"/>
      <c r="I3" s="431"/>
      <c r="J3" s="431"/>
      <c r="K3" s="431"/>
      <c r="L3" s="431"/>
      <c r="M3" s="431"/>
      <c r="N3" s="431"/>
      <c r="O3" s="431"/>
      <c r="P3" s="431"/>
      <c r="Q3" s="431"/>
      <c r="R3" s="431"/>
      <c r="S3" s="431"/>
      <c r="T3" s="432"/>
      <c r="U3" s="433" t="s">
        <v>449</v>
      </c>
      <c r="V3" s="433"/>
      <c r="W3" s="433"/>
      <c r="X3" s="433"/>
      <c r="Y3" s="433"/>
      <c r="Z3" s="434" t="s">
        <v>6</v>
      </c>
      <c r="AA3" s="429"/>
    </row>
    <row r="4" spans="1:27" ht="13.5" customHeight="1">
      <c r="A4" s="440"/>
      <c r="B4" s="445"/>
      <c r="C4" s="446"/>
      <c r="D4" s="442"/>
      <c r="E4" s="447"/>
      <c r="F4" s="448"/>
      <c r="G4" s="430" t="s">
        <v>411</v>
      </c>
      <c r="H4" s="431"/>
      <c r="I4" s="431"/>
      <c r="J4" s="431"/>
      <c r="K4" s="431"/>
      <c r="L4" s="431"/>
      <c r="M4" s="431"/>
      <c r="N4" s="431"/>
      <c r="O4" s="431"/>
      <c r="P4" s="431"/>
      <c r="Q4" s="433" t="s">
        <v>417</v>
      </c>
      <c r="R4" s="433"/>
      <c r="S4" s="433"/>
      <c r="T4" s="450" t="s">
        <v>416</v>
      </c>
      <c r="U4" s="430" t="s">
        <v>411</v>
      </c>
      <c r="V4" s="431"/>
      <c r="W4" s="431"/>
      <c r="X4" s="431"/>
      <c r="Y4" s="432"/>
      <c r="Z4" s="435"/>
      <c r="AA4" s="429"/>
    </row>
    <row r="5" spans="1:27" ht="22.5" customHeight="1">
      <c r="A5" s="440"/>
      <c r="B5" s="447"/>
      <c r="C5" s="448"/>
      <c r="D5" s="442"/>
      <c r="E5" s="437" t="s">
        <v>117</v>
      </c>
      <c r="F5" s="437" t="s">
        <v>118</v>
      </c>
      <c r="G5" s="436" t="s">
        <v>119</v>
      </c>
      <c r="H5" s="436"/>
      <c r="I5" s="436"/>
      <c r="J5" s="436"/>
      <c r="K5" s="436"/>
      <c r="L5" s="436" t="s">
        <v>120</v>
      </c>
      <c r="M5" s="436"/>
      <c r="N5" s="436"/>
      <c r="O5" s="437" t="s">
        <v>121</v>
      </c>
      <c r="P5" s="437" t="s">
        <v>414</v>
      </c>
      <c r="Q5" s="436" t="s">
        <v>412</v>
      </c>
      <c r="R5" s="436" t="s">
        <v>413</v>
      </c>
      <c r="S5" s="436" t="s">
        <v>415</v>
      </c>
      <c r="T5" s="451"/>
      <c r="U5" s="436" t="s">
        <v>458</v>
      </c>
      <c r="V5" s="436" t="s">
        <v>459</v>
      </c>
      <c r="W5" s="436" t="s">
        <v>460</v>
      </c>
      <c r="X5" s="436" t="s">
        <v>461</v>
      </c>
      <c r="Y5" s="452" t="s">
        <v>122</v>
      </c>
      <c r="Z5" s="435"/>
      <c r="AA5" s="429"/>
    </row>
    <row r="6" spans="1:27" ht="91.5" customHeight="1">
      <c r="A6" s="440"/>
      <c r="B6" s="437" t="s">
        <v>123</v>
      </c>
      <c r="C6" s="437" t="s">
        <v>124</v>
      </c>
      <c r="D6" s="442"/>
      <c r="E6" s="442"/>
      <c r="F6" s="442"/>
      <c r="G6" s="437" t="s">
        <v>125</v>
      </c>
      <c r="H6" s="437" t="s">
        <v>126</v>
      </c>
      <c r="I6" s="436" t="s">
        <v>473</v>
      </c>
      <c r="J6" s="436"/>
      <c r="K6" s="437" t="s">
        <v>127</v>
      </c>
      <c r="L6" s="437" t="s">
        <v>128</v>
      </c>
      <c r="M6" s="437" t="s">
        <v>129</v>
      </c>
      <c r="N6" s="437" t="s">
        <v>130</v>
      </c>
      <c r="O6" s="442"/>
      <c r="P6" s="442"/>
      <c r="Q6" s="437"/>
      <c r="R6" s="437"/>
      <c r="S6" s="437"/>
      <c r="T6" s="451"/>
      <c r="U6" s="437"/>
      <c r="V6" s="437"/>
      <c r="W6" s="437"/>
      <c r="X6" s="437"/>
      <c r="Y6" s="450"/>
      <c r="Z6" s="435"/>
      <c r="AA6" s="429"/>
    </row>
    <row r="7" spans="1:27" ht="20.399999999999999">
      <c r="A7" s="441"/>
      <c r="B7" s="438"/>
      <c r="C7" s="438"/>
      <c r="D7" s="438"/>
      <c r="E7" s="438"/>
      <c r="F7" s="438"/>
      <c r="G7" s="438"/>
      <c r="H7" s="438"/>
      <c r="I7" s="365" t="s">
        <v>631</v>
      </c>
      <c r="J7" s="365" t="s">
        <v>632</v>
      </c>
      <c r="K7" s="438"/>
      <c r="L7" s="438"/>
      <c r="M7" s="438"/>
      <c r="N7" s="438"/>
      <c r="O7" s="438"/>
      <c r="P7" s="438"/>
      <c r="Q7" s="366"/>
      <c r="R7" s="366"/>
      <c r="S7" s="366"/>
      <c r="T7" s="367"/>
      <c r="U7" s="366"/>
      <c r="V7" s="366"/>
      <c r="W7" s="366"/>
      <c r="X7" s="366"/>
      <c r="Y7" s="367"/>
      <c r="Z7" s="364"/>
      <c r="AA7" s="363"/>
    </row>
    <row r="8" spans="1:27" ht="15" customHeight="1">
      <c r="A8" s="52">
        <v>1</v>
      </c>
      <c r="B8" s="281">
        <v>2</v>
      </c>
      <c r="C8" s="52">
        <v>3</v>
      </c>
      <c r="D8" s="281">
        <v>4</v>
      </c>
      <c r="E8" s="52">
        <v>5</v>
      </c>
      <c r="F8" s="281">
        <v>6</v>
      </c>
      <c r="G8" s="52">
        <v>7</v>
      </c>
      <c r="H8" s="281">
        <v>8</v>
      </c>
      <c r="I8" s="52">
        <v>9</v>
      </c>
      <c r="J8" s="52" t="s">
        <v>633</v>
      </c>
      <c r="K8" s="281">
        <v>10</v>
      </c>
      <c r="L8" s="52">
        <v>11</v>
      </c>
      <c r="M8" s="281">
        <v>12</v>
      </c>
      <c r="N8" s="52">
        <v>13</v>
      </c>
      <c r="O8" s="281">
        <v>14</v>
      </c>
      <c r="P8" s="52">
        <v>15</v>
      </c>
      <c r="Q8" s="281">
        <v>16</v>
      </c>
      <c r="R8" s="52">
        <v>17</v>
      </c>
      <c r="S8" s="281">
        <v>18</v>
      </c>
      <c r="T8" s="52">
        <v>19</v>
      </c>
      <c r="U8" s="281">
        <v>20</v>
      </c>
      <c r="V8" s="52">
        <v>21</v>
      </c>
      <c r="W8" s="281">
        <v>22</v>
      </c>
      <c r="X8" s="52">
        <v>23</v>
      </c>
      <c r="Y8" s="281">
        <v>24</v>
      </c>
      <c r="Z8" s="52">
        <v>25</v>
      </c>
      <c r="AA8" s="281">
        <v>26</v>
      </c>
    </row>
    <row r="9" spans="1:27">
      <c r="A9" s="275" t="s">
        <v>133</v>
      </c>
      <c r="B9" s="54"/>
      <c r="C9" s="54"/>
      <c r="D9" s="54"/>
      <c r="E9" s="55"/>
      <c r="F9" s="55"/>
      <c r="G9" s="56"/>
      <c r="H9" s="56"/>
      <c r="I9" s="56"/>
      <c r="J9" s="56"/>
      <c r="K9" s="56"/>
      <c r="L9" s="56"/>
      <c r="M9" s="56"/>
      <c r="N9" s="56"/>
      <c r="O9" s="56">
        <f>ROUND((G9+H9+I9+J9+K9+L9+M9)*0.7,0)</f>
        <v>0</v>
      </c>
      <c r="P9" s="57">
        <f t="shared" ref="P9:P24" si="0">SUM(G9:O9)</f>
        <v>0</v>
      </c>
      <c r="Q9" s="56"/>
      <c r="R9" s="56"/>
      <c r="S9" s="57">
        <f t="shared" ref="S9:S24" si="1">+R9+Q9</f>
        <v>0</v>
      </c>
      <c r="T9" s="57">
        <f t="shared" ref="T9:T24" si="2">+S9+P9</f>
        <v>0</v>
      </c>
      <c r="U9" s="56"/>
      <c r="V9" s="56"/>
      <c r="W9" s="56"/>
      <c r="X9" s="56"/>
      <c r="Y9" s="57">
        <f t="shared" ref="Y9:Y24" si="3">ROUND(SUM(U9:X9),0)</f>
        <v>0</v>
      </c>
      <c r="Z9" s="58">
        <f t="shared" ref="Z9:Z24" si="4">+Y9+T9</f>
        <v>0</v>
      </c>
      <c r="AA9" s="59" t="e">
        <f t="shared" ref="AA9:AA25" si="5">T9/12/(E9+F9)</f>
        <v>#DIV/0!</v>
      </c>
    </row>
    <row r="10" spans="1:27">
      <c r="A10" s="275" t="s">
        <v>474</v>
      </c>
      <c r="B10" s="54"/>
      <c r="C10" s="54"/>
      <c r="D10" s="54"/>
      <c r="E10" s="55"/>
      <c r="F10" s="55"/>
      <c r="G10" s="56"/>
      <c r="H10" s="56"/>
      <c r="I10" s="56"/>
      <c r="J10" s="56"/>
      <c r="K10" s="56"/>
      <c r="L10" s="56"/>
      <c r="M10" s="56"/>
      <c r="N10" s="56"/>
      <c r="O10" s="56">
        <f t="shared" ref="O10:O15" si="6">ROUND((G10+H10+I10+J10+K10+L10+M10)*0.7,0)</f>
        <v>0</v>
      </c>
      <c r="P10" s="57">
        <f t="shared" ref="P10" si="7">SUM(G10:O10)</f>
        <v>0</v>
      </c>
      <c r="Q10" s="56"/>
      <c r="R10" s="56"/>
      <c r="S10" s="57">
        <f t="shared" si="1"/>
        <v>0</v>
      </c>
      <c r="T10" s="57">
        <f t="shared" si="2"/>
        <v>0</v>
      </c>
      <c r="U10" s="56"/>
      <c r="V10" s="56"/>
      <c r="W10" s="56"/>
      <c r="X10" s="56"/>
      <c r="Y10" s="57">
        <f t="shared" si="3"/>
        <v>0</v>
      </c>
      <c r="Z10" s="58">
        <f t="shared" si="4"/>
        <v>0</v>
      </c>
      <c r="AA10" s="59" t="e">
        <f t="shared" si="5"/>
        <v>#DIV/0!</v>
      </c>
    </row>
    <row r="11" spans="1:27">
      <c r="A11" s="275" t="s">
        <v>475</v>
      </c>
      <c r="B11" s="54"/>
      <c r="C11" s="54"/>
      <c r="D11" s="54"/>
      <c r="E11" s="55"/>
      <c r="F11" s="55"/>
      <c r="G11" s="56"/>
      <c r="H11" s="56"/>
      <c r="I11" s="56"/>
      <c r="J11" s="56"/>
      <c r="K11" s="56"/>
      <c r="L11" s="56"/>
      <c r="M11" s="56"/>
      <c r="N11" s="56"/>
      <c r="O11" s="56">
        <f t="shared" si="6"/>
        <v>0</v>
      </c>
      <c r="P11" s="57">
        <f t="shared" ref="P11" si="8">SUM(G11:O11)</f>
        <v>0</v>
      </c>
      <c r="Q11" s="56"/>
      <c r="R11" s="56"/>
      <c r="S11" s="57">
        <f t="shared" si="1"/>
        <v>0</v>
      </c>
      <c r="T11" s="57">
        <f t="shared" si="2"/>
        <v>0</v>
      </c>
      <c r="U11" s="56"/>
      <c r="V11" s="56"/>
      <c r="W11" s="56"/>
      <c r="X11" s="56"/>
      <c r="Y11" s="57">
        <f t="shared" ref="Y11" si="9">ROUND(SUM(U11:X11),0)</f>
        <v>0</v>
      </c>
      <c r="Z11" s="58">
        <f t="shared" si="4"/>
        <v>0</v>
      </c>
      <c r="AA11" s="59" t="e">
        <f t="shared" si="5"/>
        <v>#DIV/0!</v>
      </c>
    </row>
    <row r="12" spans="1:27">
      <c r="A12" s="275" t="s">
        <v>134</v>
      </c>
      <c r="B12" s="54"/>
      <c r="C12" s="54"/>
      <c r="D12" s="54"/>
      <c r="E12" s="55"/>
      <c r="F12" s="55"/>
      <c r="G12" s="56"/>
      <c r="H12" s="56"/>
      <c r="I12" s="56"/>
      <c r="J12" s="56"/>
      <c r="K12" s="56"/>
      <c r="L12" s="56"/>
      <c r="M12" s="56"/>
      <c r="N12" s="56"/>
      <c r="O12" s="56">
        <f t="shared" si="6"/>
        <v>0</v>
      </c>
      <c r="P12" s="57">
        <f t="shared" si="0"/>
        <v>0</v>
      </c>
      <c r="Q12" s="56"/>
      <c r="R12" s="56"/>
      <c r="S12" s="57">
        <f t="shared" si="1"/>
        <v>0</v>
      </c>
      <c r="T12" s="57">
        <f t="shared" si="2"/>
        <v>0</v>
      </c>
      <c r="U12" s="56"/>
      <c r="V12" s="56"/>
      <c r="W12" s="56"/>
      <c r="X12" s="56"/>
      <c r="Y12" s="57">
        <f t="shared" si="3"/>
        <v>0</v>
      </c>
      <c r="Z12" s="58">
        <f t="shared" si="4"/>
        <v>0</v>
      </c>
      <c r="AA12" s="59" t="e">
        <f t="shared" si="5"/>
        <v>#DIV/0!</v>
      </c>
    </row>
    <row r="13" spans="1:27" ht="20.399999999999999">
      <c r="A13" s="275" t="s">
        <v>451</v>
      </c>
      <c r="B13" s="54"/>
      <c r="C13" s="54"/>
      <c r="D13" s="54"/>
      <c r="E13" s="55"/>
      <c r="F13" s="55"/>
      <c r="G13" s="56"/>
      <c r="H13" s="56"/>
      <c r="I13" s="56"/>
      <c r="J13" s="56"/>
      <c r="K13" s="56"/>
      <c r="L13" s="56"/>
      <c r="M13" s="56"/>
      <c r="N13" s="56"/>
      <c r="O13" s="56">
        <f t="shared" si="6"/>
        <v>0</v>
      </c>
      <c r="P13" s="57">
        <f t="shared" si="0"/>
        <v>0</v>
      </c>
      <c r="Q13" s="56"/>
      <c r="R13" s="56"/>
      <c r="S13" s="57">
        <f t="shared" si="1"/>
        <v>0</v>
      </c>
      <c r="T13" s="57">
        <f t="shared" si="2"/>
        <v>0</v>
      </c>
      <c r="U13" s="56"/>
      <c r="V13" s="56"/>
      <c r="W13" s="56"/>
      <c r="X13" s="56"/>
      <c r="Y13" s="57">
        <f t="shared" si="3"/>
        <v>0</v>
      </c>
      <c r="Z13" s="58">
        <f t="shared" si="4"/>
        <v>0</v>
      </c>
      <c r="AA13" s="59" t="e">
        <f t="shared" si="5"/>
        <v>#DIV/0!</v>
      </c>
    </row>
    <row r="14" spans="1:27" ht="20.399999999999999">
      <c r="A14" s="275" t="s">
        <v>453</v>
      </c>
      <c r="B14" s="54"/>
      <c r="C14" s="54"/>
      <c r="D14" s="54"/>
      <c r="E14" s="55"/>
      <c r="F14" s="55"/>
      <c r="G14" s="56"/>
      <c r="H14" s="56"/>
      <c r="I14" s="56"/>
      <c r="J14" s="56"/>
      <c r="K14" s="56"/>
      <c r="L14" s="56"/>
      <c r="M14" s="56"/>
      <c r="N14" s="56"/>
      <c r="O14" s="56">
        <f t="shared" si="6"/>
        <v>0</v>
      </c>
      <c r="P14" s="57">
        <f t="shared" si="0"/>
        <v>0</v>
      </c>
      <c r="Q14" s="56"/>
      <c r="R14" s="56"/>
      <c r="S14" s="57">
        <f t="shared" si="1"/>
        <v>0</v>
      </c>
      <c r="T14" s="57">
        <f t="shared" si="2"/>
        <v>0</v>
      </c>
      <c r="U14" s="56"/>
      <c r="V14" s="56"/>
      <c r="W14" s="56"/>
      <c r="X14" s="56"/>
      <c r="Y14" s="57">
        <f t="shared" si="3"/>
        <v>0</v>
      </c>
      <c r="Z14" s="58">
        <f t="shared" si="4"/>
        <v>0</v>
      </c>
      <c r="AA14" s="59" t="e">
        <f t="shared" si="5"/>
        <v>#DIV/0!</v>
      </c>
    </row>
    <row r="15" spans="1:27">
      <c r="A15" s="275" t="s">
        <v>455</v>
      </c>
      <c r="B15" s="54"/>
      <c r="C15" s="54"/>
      <c r="D15" s="54"/>
      <c r="E15" s="55"/>
      <c r="F15" s="55"/>
      <c r="G15" s="56"/>
      <c r="H15" s="56"/>
      <c r="I15" s="56"/>
      <c r="J15" s="56"/>
      <c r="K15" s="56"/>
      <c r="L15" s="56"/>
      <c r="M15" s="56"/>
      <c r="N15" s="56"/>
      <c r="O15" s="56">
        <f t="shared" si="6"/>
        <v>0</v>
      </c>
      <c r="P15" s="57">
        <f t="shared" si="0"/>
        <v>0</v>
      </c>
      <c r="Q15" s="56"/>
      <c r="R15" s="56"/>
      <c r="S15" s="57">
        <f t="shared" si="1"/>
        <v>0</v>
      </c>
      <c r="T15" s="57">
        <f t="shared" si="2"/>
        <v>0</v>
      </c>
      <c r="U15" s="56"/>
      <c r="V15" s="56"/>
      <c r="W15" s="56"/>
      <c r="X15" s="56"/>
      <c r="Y15" s="57">
        <f t="shared" si="3"/>
        <v>0</v>
      </c>
      <c r="Z15" s="58">
        <f t="shared" si="4"/>
        <v>0</v>
      </c>
      <c r="AA15" s="59" t="e">
        <f t="shared" si="5"/>
        <v>#DIV/0!</v>
      </c>
    </row>
    <row r="16" spans="1:27">
      <c r="A16" s="278" t="s">
        <v>462</v>
      </c>
      <c r="B16" s="276">
        <f>SUM(B9:B15)</f>
        <v>0</v>
      </c>
      <c r="C16" s="276">
        <f t="shared" ref="C16:Z16" si="10">SUM(C9:C15)</f>
        <v>0</v>
      </c>
      <c r="D16" s="276">
        <f t="shared" si="10"/>
        <v>0</v>
      </c>
      <c r="E16" s="277">
        <f t="shared" si="10"/>
        <v>0</v>
      </c>
      <c r="F16" s="277">
        <f t="shared" si="10"/>
        <v>0</v>
      </c>
      <c r="G16" s="272">
        <f t="shared" si="10"/>
        <v>0</v>
      </c>
      <c r="H16" s="272">
        <f t="shared" si="10"/>
        <v>0</v>
      </c>
      <c r="I16" s="272">
        <f t="shared" si="10"/>
        <v>0</v>
      </c>
      <c r="J16" s="272">
        <f t="shared" ref="J16" si="11">SUM(J9:J15)</f>
        <v>0</v>
      </c>
      <c r="K16" s="272">
        <f t="shared" si="10"/>
        <v>0</v>
      </c>
      <c r="L16" s="272">
        <f t="shared" si="10"/>
        <v>0</v>
      </c>
      <c r="M16" s="272">
        <f t="shared" si="10"/>
        <v>0</v>
      </c>
      <c r="N16" s="272">
        <f t="shared" si="10"/>
        <v>0</v>
      </c>
      <c r="O16" s="272">
        <f t="shared" si="10"/>
        <v>0</v>
      </c>
      <c r="P16" s="272">
        <f t="shared" si="10"/>
        <v>0</v>
      </c>
      <c r="Q16" s="272">
        <f t="shared" si="10"/>
        <v>0</v>
      </c>
      <c r="R16" s="272">
        <f t="shared" si="10"/>
        <v>0</v>
      </c>
      <c r="S16" s="272">
        <f t="shared" si="10"/>
        <v>0</v>
      </c>
      <c r="T16" s="272">
        <f t="shared" si="10"/>
        <v>0</v>
      </c>
      <c r="U16" s="272">
        <f t="shared" si="10"/>
        <v>0</v>
      </c>
      <c r="V16" s="272">
        <f t="shared" si="10"/>
        <v>0</v>
      </c>
      <c r="W16" s="272">
        <f t="shared" si="10"/>
        <v>0</v>
      </c>
      <c r="X16" s="272">
        <f t="shared" si="10"/>
        <v>0</v>
      </c>
      <c r="Y16" s="272">
        <f t="shared" si="10"/>
        <v>0</v>
      </c>
      <c r="Z16" s="273">
        <f t="shared" si="10"/>
        <v>0</v>
      </c>
      <c r="AA16" s="274" t="e">
        <f t="shared" si="5"/>
        <v>#DIV/0!</v>
      </c>
    </row>
    <row r="17" spans="1:27">
      <c r="A17" s="275" t="s">
        <v>133</v>
      </c>
      <c r="B17" s="54"/>
      <c r="C17" s="54"/>
      <c r="D17" s="54"/>
      <c r="E17" s="55"/>
      <c r="F17" s="55"/>
      <c r="G17" s="56"/>
      <c r="H17" s="56"/>
      <c r="I17" s="56"/>
      <c r="J17" s="56"/>
      <c r="K17" s="56"/>
      <c r="L17" s="56"/>
      <c r="M17" s="56"/>
      <c r="N17" s="56"/>
      <c r="O17" s="56">
        <f t="shared" ref="O17:O24" si="12">ROUND((G17+H17+I17+J17+K17+L17+M17)*0.7,0)</f>
        <v>0</v>
      </c>
      <c r="P17" s="57">
        <f t="shared" si="0"/>
        <v>0</v>
      </c>
      <c r="Q17" s="56"/>
      <c r="R17" s="56"/>
      <c r="S17" s="57">
        <f t="shared" si="1"/>
        <v>0</v>
      </c>
      <c r="T17" s="57">
        <f t="shared" si="2"/>
        <v>0</v>
      </c>
      <c r="U17" s="56"/>
      <c r="V17" s="56"/>
      <c r="W17" s="56"/>
      <c r="X17" s="56"/>
      <c r="Y17" s="57">
        <f t="shared" si="3"/>
        <v>0</v>
      </c>
      <c r="Z17" s="58">
        <f t="shared" si="4"/>
        <v>0</v>
      </c>
      <c r="AA17" s="59" t="e">
        <f t="shared" si="5"/>
        <v>#DIV/0!</v>
      </c>
    </row>
    <row r="18" spans="1:27">
      <c r="A18" s="275" t="s">
        <v>474</v>
      </c>
      <c r="B18" s="54"/>
      <c r="C18" s="54"/>
      <c r="D18" s="54"/>
      <c r="E18" s="55"/>
      <c r="F18" s="55"/>
      <c r="G18" s="56"/>
      <c r="H18" s="56"/>
      <c r="I18" s="56"/>
      <c r="J18" s="56"/>
      <c r="K18" s="56"/>
      <c r="L18" s="56"/>
      <c r="M18" s="56"/>
      <c r="N18" s="56"/>
      <c r="O18" s="56">
        <f t="shared" si="12"/>
        <v>0</v>
      </c>
      <c r="P18" s="57">
        <f t="shared" ref="P18" si="13">SUM(G18:O18)</f>
        <v>0</v>
      </c>
      <c r="Q18" s="56"/>
      <c r="R18" s="56"/>
      <c r="S18" s="57">
        <f t="shared" si="1"/>
        <v>0</v>
      </c>
      <c r="T18" s="57">
        <f t="shared" si="2"/>
        <v>0</v>
      </c>
      <c r="U18" s="56"/>
      <c r="V18" s="56"/>
      <c r="W18" s="56"/>
      <c r="X18" s="56"/>
      <c r="Y18" s="57">
        <f t="shared" si="3"/>
        <v>0</v>
      </c>
      <c r="Z18" s="58">
        <f t="shared" si="4"/>
        <v>0</v>
      </c>
      <c r="AA18" s="59" t="e">
        <f t="shared" si="5"/>
        <v>#DIV/0!</v>
      </c>
    </row>
    <row r="19" spans="1:27">
      <c r="A19" s="275" t="s">
        <v>476</v>
      </c>
      <c r="B19" s="54"/>
      <c r="C19" s="54"/>
      <c r="D19" s="54"/>
      <c r="E19" s="55"/>
      <c r="F19" s="55"/>
      <c r="G19" s="56"/>
      <c r="H19" s="56"/>
      <c r="I19" s="56"/>
      <c r="J19" s="56"/>
      <c r="K19" s="56"/>
      <c r="L19" s="56"/>
      <c r="M19" s="56"/>
      <c r="N19" s="56"/>
      <c r="O19" s="56">
        <f t="shared" si="12"/>
        <v>0</v>
      </c>
      <c r="P19" s="57">
        <f t="shared" ref="P19:P20" si="14">SUM(G19:O19)</f>
        <v>0</v>
      </c>
      <c r="Q19" s="56"/>
      <c r="R19" s="56"/>
      <c r="S19" s="57">
        <f t="shared" si="1"/>
        <v>0</v>
      </c>
      <c r="T19" s="57">
        <f t="shared" si="2"/>
        <v>0</v>
      </c>
      <c r="U19" s="56"/>
      <c r="V19" s="56"/>
      <c r="W19" s="56"/>
      <c r="X19" s="56"/>
      <c r="Y19" s="57">
        <f t="shared" ref="Y19:Y20" si="15">ROUND(SUM(U19:X19),0)</f>
        <v>0</v>
      </c>
      <c r="Z19" s="58">
        <f t="shared" si="4"/>
        <v>0</v>
      </c>
      <c r="AA19" s="59" t="e">
        <f t="shared" si="5"/>
        <v>#DIV/0!</v>
      </c>
    </row>
    <row r="20" spans="1:27">
      <c r="A20" s="275" t="s">
        <v>475</v>
      </c>
      <c r="B20" s="54"/>
      <c r="C20" s="54"/>
      <c r="D20" s="54"/>
      <c r="E20" s="55"/>
      <c r="F20" s="55"/>
      <c r="G20" s="56"/>
      <c r="H20" s="56"/>
      <c r="I20" s="56"/>
      <c r="J20" s="56"/>
      <c r="K20" s="56"/>
      <c r="L20" s="56"/>
      <c r="M20" s="56"/>
      <c r="N20" s="56"/>
      <c r="O20" s="56">
        <f t="shared" si="12"/>
        <v>0</v>
      </c>
      <c r="P20" s="57">
        <f t="shared" si="14"/>
        <v>0</v>
      </c>
      <c r="Q20" s="56"/>
      <c r="R20" s="56"/>
      <c r="S20" s="57">
        <f t="shared" si="1"/>
        <v>0</v>
      </c>
      <c r="T20" s="57">
        <f t="shared" si="2"/>
        <v>0</v>
      </c>
      <c r="U20" s="56"/>
      <c r="V20" s="56"/>
      <c r="W20" s="56"/>
      <c r="X20" s="56"/>
      <c r="Y20" s="57">
        <f t="shared" si="15"/>
        <v>0</v>
      </c>
      <c r="Z20" s="58">
        <f t="shared" si="4"/>
        <v>0</v>
      </c>
      <c r="AA20" s="59" t="e">
        <f t="shared" si="5"/>
        <v>#DIV/0!</v>
      </c>
    </row>
    <row r="21" spans="1:27">
      <c r="A21" s="275" t="s">
        <v>134</v>
      </c>
      <c r="B21" s="54"/>
      <c r="C21" s="54"/>
      <c r="D21" s="54"/>
      <c r="E21" s="55"/>
      <c r="F21" s="55"/>
      <c r="G21" s="56"/>
      <c r="H21" s="56"/>
      <c r="I21" s="56"/>
      <c r="J21" s="56"/>
      <c r="K21" s="56"/>
      <c r="L21" s="56"/>
      <c r="M21" s="56"/>
      <c r="N21" s="56"/>
      <c r="O21" s="56">
        <f t="shared" si="12"/>
        <v>0</v>
      </c>
      <c r="P21" s="57">
        <f t="shared" si="0"/>
        <v>0</v>
      </c>
      <c r="Q21" s="56"/>
      <c r="R21" s="56"/>
      <c r="S21" s="57">
        <f t="shared" si="1"/>
        <v>0</v>
      </c>
      <c r="T21" s="57">
        <f t="shared" si="2"/>
        <v>0</v>
      </c>
      <c r="U21" s="56"/>
      <c r="V21" s="56"/>
      <c r="W21" s="56"/>
      <c r="X21" s="56"/>
      <c r="Y21" s="57">
        <f t="shared" si="3"/>
        <v>0</v>
      </c>
      <c r="Z21" s="58">
        <f t="shared" si="4"/>
        <v>0</v>
      </c>
      <c r="AA21" s="59" t="e">
        <f t="shared" si="5"/>
        <v>#DIV/0!</v>
      </c>
    </row>
    <row r="22" spans="1:27" ht="20.399999999999999">
      <c r="A22" s="275" t="s">
        <v>450</v>
      </c>
      <c r="B22" s="54"/>
      <c r="C22" s="54"/>
      <c r="D22" s="54"/>
      <c r="E22" s="55"/>
      <c r="F22" s="55"/>
      <c r="G22" s="56"/>
      <c r="H22" s="56"/>
      <c r="I22" s="56"/>
      <c r="J22" s="56"/>
      <c r="K22" s="56"/>
      <c r="L22" s="56"/>
      <c r="M22" s="56"/>
      <c r="N22" s="56"/>
      <c r="O22" s="56">
        <f t="shared" si="12"/>
        <v>0</v>
      </c>
      <c r="P22" s="57">
        <f t="shared" si="0"/>
        <v>0</v>
      </c>
      <c r="Q22" s="56"/>
      <c r="R22" s="56"/>
      <c r="S22" s="57">
        <f t="shared" si="1"/>
        <v>0</v>
      </c>
      <c r="T22" s="57">
        <f t="shared" si="2"/>
        <v>0</v>
      </c>
      <c r="U22" s="56"/>
      <c r="V22" s="56"/>
      <c r="W22" s="56"/>
      <c r="X22" s="56"/>
      <c r="Y22" s="57">
        <f t="shared" si="3"/>
        <v>0</v>
      </c>
      <c r="Z22" s="58">
        <f t="shared" si="4"/>
        <v>0</v>
      </c>
      <c r="AA22" s="59" t="e">
        <f t="shared" si="5"/>
        <v>#DIV/0!</v>
      </c>
    </row>
    <row r="23" spans="1:27">
      <c r="A23" s="275" t="s">
        <v>454</v>
      </c>
      <c r="B23" s="54"/>
      <c r="C23" s="54"/>
      <c r="D23" s="54"/>
      <c r="E23" s="55"/>
      <c r="F23" s="55"/>
      <c r="G23" s="56"/>
      <c r="H23" s="56"/>
      <c r="I23" s="56"/>
      <c r="J23" s="56"/>
      <c r="K23" s="56"/>
      <c r="L23" s="56"/>
      <c r="M23" s="56"/>
      <c r="N23" s="56"/>
      <c r="O23" s="56">
        <f t="shared" si="12"/>
        <v>0</v>
      </c>
      <c r="P23" s="57">
        <f t="shared" si="0"/>
        <v>0</v>
      </c>
      <c r="Q23" s="56"/>
      <c r="R23" s="56"/>
      <c r="S23" s="57">
        <f t="shared" si="1"/>
        <v>0</v>
      </c>
      <c r="T23" s="57">
        <f t="shared" si="2"/>
        <v>0</v>
      </c>
      <c r="U23" s="56"/>
      <c r="V23" s="56"/>
      <c r="W23" s="56"/>
      <c r="X23" s="56"/>
      <c r="Y23" s="57">
        <f t="shared" si="3"/>
        <v>0</v>
      </c>
      <c r="Z23" s="58">
        <f t="shared" si="4"/>
        <v>0</v>
      </c>
      <c r="AA23" s="59" t="e">
        <f t="shared" si="5"/>
        <v>#DIV/0!</v>
      </c>
    </row>
    <row r="24" spans="1:27">
      <c r="A24" s="275" t="s">
        <v>455</v>
      </c>
      <c r="B24" s="54"/>
      <c r="C24" s="54"/>
      <c r="D24" s="54"/>
      <c r="E24" s="55"/>
      <c r="F24" s="55"/>
      <c r="G24" s="56"/>
      <c r="H24" s="56"/>
      <c r="I24" s="56"/>
      <c r="J24" s="56"/>
      <c r="K24" s="56"/>
      <c r="L24" s="56"/>
      <c r="M24" s="56"/>
      <c r="N24" s="56"/>
      <c r="O24" s="56">
        <f t="shared" si="12"/>
        <v>0</v>
      </c>
      <c r="P24" s="57">
        <f t="shared" si="0"/>
        <v>0</v>
      </c>
      <c r="Q24" s="56"/>
      <c r="R24" s="56"/>
      <c r="S24" s="57">
        <f t="shared" si="1"/>
        <v>0</v>
      </c>
      <c r="T24" s="57">
        <f t="shared" si="2"/>
        <v>0</v>
      </c>
      <c r="U24" s="56"/>
      <c r="V24" s="56"/>
      <c r="W24" s="56"/>
      <c r="X24" s="56"/>
      <c r="Y24" s="57">
        <f t="shared" si="3"/>
        <v>0</v>
      </c>
      <c r="Z24" s="58">
        <f t="shared" si="4"/>
        <v>0</v>
      </c>
      <c r="AA24" s="59" t="e">
        <f t="shared" si="5"/>
        <v>#DIV/0!</v>
      </c>
    </row>
    <row r="25" spans="1:27">
      <c r="A25" s="278" t="s">
        <v>463</v>
      </c>
      <c r="B25" s="276"/>
      <c r="C25" s="276"/>
      <c r="D25" s="276"/>
      <c r="E25" s="277"/>
      <c r="F25" s="277"/>
      <c r="G25" s="272"/>
      <c r="H25" s="272"/>
      <c r="I25" s="272"/>
      <c r="J25" s="272"/>
      <c r="K25" s="272"/>
      <c r="L25" s="272"/>
      <c r="M25" s="272"/>
      <c r="N25" s="272"/>
      <c r="O25" s="272">
        <f t="shared" ref="O25:Z25" si="16">SUM(O17:O24)</f>
        <v>0</v>
      </c>
      <c r="P25" s="272">
        <f t="shared" si="16"/>
        <v>0</v>
      </c>
      <c r="Q25" s="272">
        <f t="shared" si="16"/>
        <v>0</v>
      </c>
      <c r="R25" s="272">
        <f t="shared" si="16"/>
        <v>0</v>
      </c>
      <c r="S25" s="272">
        <f t="shared" si="16"/>
        <v>0</v>
      </c>
      <c r="T25" s="272">
        <f t="shared" si="16"/>
        <v>0</v>
      </c>
      <c r="U25" s="272">
        <f t="shared" si="16"/>
        <v>0</v>
      </c>
      <c r="V25" s="272">
        <f t="shared" si="16"/>
        <v>0</v>
      </c>
      <c r="W25" s="272">
        <f t="shared" si="16"/>
        <v>0</v>
      </c>
      <c r="X25" s="272">
        <f t="shared" si="16"/>
        <v>0</v>
      </c>
      <c r="Y25" s="272">
        <f t="shared" si="16"/>
        <v>0</v>
      </c>
      <c r="Z25" s="273">
        <f t="shared" si="16"/>
        <v>0</v>
      </c>
      <c r="AA25" s="274" t="e">
        <f t="shared" si="5"/>
        <v>#DIV/0!</v>
      </c>
    </row>
    <row r="26" spans="1:27" ht="40.799999999999997">
      <c r="A26" s="64" t="s">
        <v>464</v>
      </c>
      <c r="B26" s="60">
        <f>+B25+B16</f>
        <v>0</v>
      </c>
      <c r="C26" s="60">
        <f t="shared" ref="C26:AA26" si="17">+C25+C16</f>
        <v>0</v>
      </c>
      <c r="D26" s="60">
        <f t="shared" si="17"/>
        <v>0</v>
      </c>
      <c r="E26" s="60">
        <f t="shared" si="17"/>
        <v>0</v>
      </c>
      <c r="F26" s="60">
        <f t="shared" si="17"/>
        <v>0</v>
      </c>
      <c r="G26" s="61">
        <f t="shared" si="17"/>
        <v>0</v>
      </c>
      <c r="H26" s="61">
        <f t="shared" si="17"/>
        <v>0</v>
      </c>
      <c r="I26" s="61">
        <f t="shared" si="17"/>
        <v>0</v>
      </c>
      <c r="J26" s="61">
        <f t="shared" ref="J26" si="18">+J25+J16</f>
        <v>0</v>
      </c>
      <c r="K26" s="61">
        <f t="shared" si="17"/>
        <v>0</v>
      </c>
      <c r="L26" s="61">
        <f t="shared" si="17"/>
        <v>0</v>
      </c>
      <c r="M26" s="61">
        <f t="shared" si="17"/>
        <v>0</v>
      </c>
      <c r="N26" s="61">
        <f t="shared" si="17"/>
        <v>0</v>
      </c>
      <c r="O26" s="61">
        <f t="shared" si="17"/>
        <v>0</v>
      </c>
      <c r="P26" s="61">
        <f t="shared" si="17"/>
        <v>0</v>
      </c>
      <c r="Q26" s="61">
        <f t="shared" si="17"/>
        <v>0</v>
      </c>
      <c r="R26" s="61">
        <f t="shared" si="17"/>
        <v>0</v>
      </c>
      <c r="S26" s="61">
        <f t="shared" si="17"/>
        <v>0</v>
      </c>
      <c r="T26" s="61">
        <f t="shared" si="17"/>
        <v>0</v>
      </c>
      <c r="U26" s="61">
        <f t="shared" si="17"/>
        <v>0</v>
      </c>
      <c r="V26" s="61">
        <f t="shared" si="17"/>
        <v>0</v>
      </c>
      <c r="W26" s="61">
        <f t="shared" si="17"/>
        <v>0</v>
      </c>
      <c r="X26" s="61">
        <f t="shared" si="17"/>
        <v>0</v>
      </c>
      <c r="Y26" s="61">
        <f t="shared" si="17"/>
        <v>0</v>
      </c>
      <c r="Z26" s="58">
        <f t="shared" si="17"/>
        <v>0</v>
      </c>
      <c r="AA26" s="62" t="e">
        <f t="shared" si="17"/>
        <v>#DIV/0!</v>
      </c>
    </row>
    <row r="27" spans="1:27">
      <c r="A27" s="275" t="s">
        <v>465</v>
      </c>
      <c r="B27" s="54"/>
      <c r="C27" s="54"/>
      <c r="D27" s="54"/>
      <c r="E27" s="55"/>
      <c r="F27" s="55"/>
      <c r="G27" s="56"/>
      <c r="H27" s="56"/>
      <c r="I27" s="56"/>
      <c r="J27" s="56"/>
      <c r="K27" s="56"/>
      <c r="L27" s="56"/>
      <c r="M27" s="56"/>
      <c r="N27" s="56"/>
      <c r="O27" s="56">
        <f t="shared" ref="O27:O28" si="19">ROUND((G27+H27+I27+J27+K27+L27+M27)*0.7,0)</f>
        <v>0</v>
      </c>
      <c r="P27" s="57">
        <f t="shared" ref="P27:P28" si="20">SUM(G27:O27)</f>
        <v>0</v>
      </c>
      <c r="Q27" s="56"/>
      <c r="R27" s="56"/>
      <c r="S27" s="57">
        <f t="shared" ref="S27:S28" si="21">+R27+Q27</f>
        <v>0</v>
      </c>
      <c r="T27" s="57">
        <f t="shared" ref="T27:T28" si="22">+S27+P27</f>
        <v>0</v>
      </c>
      <c r="U27" s="56"/>
      <c r="V27" s="56"/>
      <c r="W27" s="56"/>
      <c r="X27" s="56"/>
      <c r="Y27" s="57">
        <f t="shared" ref="Y27:Y28" si="23">ROUND(SUM(U27:X27),0)</f>
        <v>0</v>
      </c>
      <c r="Z27" s="58">
        <f t="shared" ref="Z27:Z28" si="24">+Y27+T27</f>
        <v>0</v>
      </c>
      <c r="AA27" s="59" t="e">
        <f t="shared" ref="AA27:AA40" si="25">T27/12/(E27+F27)</f>
        <v>#DIV/0!</v>
      </c>
    </row>
    <row r="28" spans="1:27">
      <c r="A28" s="53" t="s">
        <v>466</v>
      </c>
      <c r="B28" s="54"/>
      <c r="C28" s="54"/>
      <c r="D28" s="54"/>
      <c r="E28" s="55"/>
      <c r="F28" s="55"/>
      <c r="G28" s="56"/>
      <c r="H28" s="56"/>
      <c r="I28" s="56"/>
      <c r="J28" s="56"/>
      <c r="K28" s="56"/>
      <c r="L28" s="56"/>
      <c r="M28" s="56"/>
      <c r="N28" s="56"/>
      <c r="O28" s="56">
        <f t="shared" si="19"/>
        <v>0</v>
      </c>
      <c r="P28" s="57">
        <f t="shared" si="20"/>
        <v>0</v>
      </c>
      <c r="Q28" s="56"/>
      <c r="R28" s="56"/>
      <c r="S28" s="57">
        <f t="shared" si="21"/>
        <v>0</v>
      </c>
      <c r="T28" s="57">
        <f t="shared" si="22"/>
        <v>0</v>
      </c>
      <c r="U28" s="56"/>
      <c r="V28" s="56"/>
      <c r="W28" s="56"/>
      <c r="X28" s="56"/>
      <c r="Y28" s="57">
        <f t="shared" si="23"/>
        <v>0</v>
      </c>
      <c r="Z28" s="58">
        <f t="shared" si="24"/>
        <v>0</v>
      </c>
      <c r="AA28" s="59" t="e">
        <f t="shared" si="25"/>
        <v>#DIV/0!</v>
      </c>
    </row>
    <row r="29" spans="1:27">
      <c r="A29" s="279" t="s">
        <v>462</v>
      </c>
      <c r="B29" s="276">
        <f>SUM(B27:B28)</f>
        <v>0</v>
      </c>
      <c r="C29" s="276">
        <f t="shared" ref="C29:Z29" si="26">SUM(C27:C28)</f>
        <v>0</v>
      </c>
      <c r="D29" s="276">
        <f t="shared" si="26"/>
        <v>0</v>
      </c>
      <c r="E29" s="277">
        <f t="shared" si="26"/>
        <v>0</v>
      </c>
      <c r="F29" s="277">
        <f t="shared" si="26"/>
        <v>0</v>
      </c>
      <c r="G29" s="272">
        <f t="shared" si="26"/>
        <v>0</v>
      </c>
      <c r="H29" s="272">
        <f t="shared" si="26"/>
        <v>0</v>
      </c>
      <c r="I29" s="272">
        <f t="shared" si="26"/>
        <v>0</v>
      </c>
      <c r="J29" s="272">
        <f t="shared" ref="J29" si="27">SUM(J27:J28)</f>
        <v>0</v>
      </c>
      <c r="K29" s="272">
        <f t="shared" si="26"/>
        <v>0</v>
      </c>
      <c r="L29" s="272">
        <f t="shared" si="26"/>
        <v>0</v>
      </c>
      <c r="M29" s="272">
        <f t="shared" si="26"/>
        <v>0</v>
      </c>
      <c r="N29" s="272">
        <f t="shared" si="26"/>
        <v>0</v>
      </c>
      <c r="O29" s="272">
        <f t="shared" si="26"/>
        <v>0</v>
      </c>
      <c r="P29" s="272">
        <f t="shared" si="26"/>
        <v>0</v>
      </c>
      <c r="Q29" s="272">
        <f t="shared" si="26"/>
        <v>0</v>
      </c>
      <c r="R29" s="272">
        <f t="shared" si="26"/>
        <v>0</v>
      </c>
      <c r="S29" s="272">
        <f t="shared" si="26"/>
        <v>0</v>
      </c>
      <c r="T29" s="272">
        <f t="shared" si="26"/>
        <v>0</v>
      </c>
      <c r="U29" s="272">
        <f t="shared" si="26"/>
        <v>0</v>
      </c>
      <c r="V29" s="272">
        <f t="shared" si="26"/>
        <v>0</v>
      </c>
      <c r="W29" s="272">
        <f t="shared" si="26"/>
        <v>0</v>
      </c>
      <c r="X29" s="272">
        <f t="shared" si="26"/>
        <v>0</v>
      </c>
      <c r="Y29" s="272">
        <f t="shared" si="26"/>
        <v>0</v>
      </c>
      <c r="Z29" s="273">
        <f t="shared" si="26"/>
        <v>0</v>
      </c>
      <c r="AA29" s="274" t="e">
        <f t="shared" si="25"/>
        <v>#DIV/0!</v>
      </c>
    </row>
    <row r="30" spans="1:27">
      <c r="A30" s="275" t="s">
        <v>467</v>
      </c>
      <c r="B30" s="54"/>
      <c r="C30" s="54"/>
      <c r="D30" s="54"/>
      <c r="E30" s="55"/>
      <c r="F30" s="55"/>
      <c r="G30" s="56"/>
      <c r="H30" s="56"/>
      <c r="I30" s="56"/>
      <c r="J30" s="56"/>
      <c r="K30" s="56"/>
      <c r="L30" s="56"/>
      <c r="M30" s="56"/>
      <c r="N30" s="56"/>
      <c r="O30" s="56">
        <f t="shared" ref="O30:O31" si="28">ROUND((G30+H30+I30+J30+K30+L30+M30)*0.7,0)</f>
        <v>0</v>
      </c>
      <c r="P30" s="57">
        <f t="shared" ref="P30:P31" si="29">SUM(G30:O30)</f>
        <v>0</v>
      </c>
      <c r="Q30" s="56"/>
      <c r="R30" s="56"/>
      <c r="S30" s="57">
        <f t="shared" ref="S30:S31" si="30">+R30+Q30</f>
        <v>0</v>
      </c>
      <c r="T30" s="57">
        <f t="shared" ref="T30:T31" si="31">+S30+P30</f>
        <v>0</v>
      </c>
      <c r="U30" s="56"/>
      <c r="V30" s="56"/>
      <c r="W30" s="56"/>
      <c r="X30" s="56"/>
      <c r="Y30" s="57">
        <f t="shared" ref="Y30:Y31" si="32">ROUND(SUM(U30:X30),0)</f>
        <v>0</v>
      </c>
      <c r="Z30" s="58">
        <f t="shared" ref="Z30:Z31" si="33">+Y30+T30</f>
        <v>0</v>
      </c>
      <c r="AA30" s="59" t="e">
        <f t="shared" si="25"/>
        <v>#DIV/0!</v>
      </c>
    </row>
    <row r="31" spans="1:27">
      <c r="A31" s="53" t="s">
        <v>468</v>
      </c>
      <c r="B31" s="54"/>
      <c r="C31" s="54"/>
      <c r="D31" s="54"/>
      <c r="E31" s="55"/>
      <c r="F31" s="55"/>
      <c r="G31" s="56"/>
      <c r="H31" s="56"/>
      <c r="I31" s="56"/>
      <c r="J31" s="56"/>
      <c r="K31" s="56"/>
      <c r="L31" s="56"/>
      <c r="M31" s="56"/>
      <c r="N31" s="56"/>
      <c r="O31" s="56">
        <f t="shared" si="28"/>
        <v>0</v>
      </c>
      <c r="P31" s="57">
        <f t="shared" si="29"/>
        <v>0</v>
      </c>
      <c r="Q31" s="56"/>
      <c r="R31" s="56"/>
      <c r="S31" s="57">
        <f t="shared" si="30"/>
        <v>0</v>
      </c>
      <c r="T31" s="57">
        <f t="shared" si="31"/>
        <v>0</v>
      </c>
      <c r="U31" s="56"/>
      <c r="V31" s="56"/>
      <c r="W31" s="56"/>
      <c r="X31" s="56"/>
      <c r="Y31" s="57">
        <f t="shared" si="32"/>
        <v>0</v>
      </c>
      <c r="Z31" s="58">
        <f t="shared" si="33"/>
        <v>0</v>
      </c>
      <c r="AA31" s="59" t="e">
        <f t="shared" si="25"/>
        <v>#DIV/0!</v>
      </c>
    </row>
    <row r="32" spans="1:27">
      <c r="A32" s="279" t="s">
        <v>463</v>
      </c>
      <c r="B32" s="276">
        <f>SUM(B30:B31)</f>
        <v>0</v>
      </c>
      <c r="C32" s="276">
        <f t="shared" ref="C32:Z32" si="34">SUM(C30:C31)</f>
        <v>0</v>
      </c>
      <c r="D32" s="276">
        <f t="shared" si="34"/>
        <v>0</v>
      </c>
      <c r="E32" s="277">
        <f t="shared" si="34"/>
        <v>0</v>
      </c>
      <c r="F32" s="277">
        <f t="shared" si="34"/>
        <v>0</v>
      </c>
      <c r="G32" s="272">
        <f t="shared" si="34"/>
        <v>0</v>
      </c>
      <c r="H32" s="272">
        <f t="shared" si="34"/>
        <v>0</v>
      </c>
      <c r="I32" s="272">
        <f t="shared" si="34"/>
        <v>0</v>
      </c>
      <c r="J32" s="272">
        <f t="shared" ref="J32" si="35">SUM(J30:J31)</f>
        <v>0</v>
      </c>
      <c r="K32" s="272">
        <f t="shared" si="34"/>
        <v>0</v>
      </c>
      <c r="L32" s="272">
        <f t="shared" si="34"/>
        <v>0</v>
      </c>
      <c r="M32" s="272">
        <f t="shared" si="34"/>
        <v>0</v>
      </c>
      <c r="N32" s="272">
        <f t="shared" si="34"/>
        <v>0</v>
      </c>
      <c r="O32" s="272">
        <f t="shared" si="34"/>
        <v>0</v>
      </c>
      <c r="P32" s="272">
        <f t="shared" si="34"/>
        <v>0</v>
      </c>
      <c r="Q32" s="272">
        <f t="shared" si="34"/>
        <v>0</v>
      </c>
      <c r="R32" s="272">
        <f t="shared" si="34"/>
        <v>0</v>
      </c>
      <c r="S32" s="272">
        <f t="shared" si="34"/>
        <v>0</v>
      </c>
      <c r="T32" s="272">
        <f t="shared" si="34"/>
        <v>0</v>
      </c>
      <c r="U32" s="272">
        <f t="shared" si="34"/>
        <v>0</v>
      </c>
      <c r="V32" s="272">
        <f t="shared" si="34"/>
        <v>0</v>
      </c>
      <c r="W32" s="272">
        <f t="shared" si="34"/>
        <v>0</v>
      </c>
      <c r="X32" s="272">
        <f t="shared" si="34"/>
        <v>0</v>
      </c>
      <c r="Y32" s="272">
        <f t="shared" si="34"/>
        <v>0</v>
      </c>
      <c r="Z32" s="273">
        <f t="shared" si="34"/>
        <v>0</v>
      </c>
      <c r="AA32" s="274" t="e">
        <f t="shared" si="25"/>
        <v>#DIV/0!</v>
      </c>
    </row>
    <row r="33" spans="1:27">
      <c r="A33" s="275" t="s">
        <v>133</v>
      </c>
      <c r="B33" s="54"/>
      <c r="C33" s="54"/>
      <c r="D33" s="54"/>
      <c r="E33" s="55"/>
      <c r="F33" s="55"/>
      <c r="G33" s="56"/>
      <c r="H33" s="56"/>
      <c r="I33" s="56"/>
      <c r="J33" s="56"/>
      <c r="K33" s="56"/>
      <c r="L33" s="56"/>
      <c r="M33" s="56"/>
      <c r="N33" s="56"/>
      <c r="O33" s="56">
        <f t="shared" ref="O33:O37" si="36">ROUND((G33+H33+I33+J33+K33+L33+M33)*0.7,0)</f>
        <v>0</v>
      </c>
      <c r="P33" s="57">
        <f t="shared" ref="P33:P37" si="37">SUM(G33:O33)</f>
        <v>0</v>
      </c>
      <c r="Q33" s="56"/>
      <c r="R33" s="56"/>
      <c r="S33" s="57">
        <f t="shared" ref="S33:S37" si="38">+R33+Q33</f>
        <v>0</v>
      </c>
      <c r="T33" s="57">
        <f t="shared" ref="T33:T37" si="39">+S33+P33</f>
        <v>0</v>
      </c>
      <c r="U33" s="56"/>
      <c r="V33" s="56"/>
      <c r="W33" s="56"/>
      <c r="X33" s="56"/>
      <c r="Y33" s="57">
        <f t="shared" ref="Y33:Y37" si="40">ROUND(SUM(U33:X33),0)</f>
        <v>0</v>
      </c>
      <c r="Z33" s="58">
        <f t="shared" ref="Z33:Z37" si="41">+Y33+T33</f>
        <v>0</v>
      </c>
      <c r="AA33" s="59" t="e">
        <f t="shared" si="25"/>
        <v>#DIV/0!</v>
      </c>
    </row>
    <row r="34" spans="1:27">
      <c r="A34" s="275" t="s">
        <v>134</v>
      </c>
      <c r="B34" s="54"/>
      <c r="C34" s="54"/>
      <c r="D34" s="54"/>
      <c r="E34" s="55"/>
      <c r="F34" s="55"/>
      <c r="G34" s="56"/>
      <c r="H34" s="56"/>
      <c r="I34" s="56"/>
      <c r="J34" s="56"/>
      <c r="K34" s="56"/>
      <c r="L34" s="56"/>
      <c r="M34" s="56"/>
      <c r="N34" s="56"/>
      <c r="O34" s="56">
        <f t="shared" si="36"/>
        <v>0</v>
      </c>
      <c r="P34" s="57">
        <f t="shared" si="37"/>
        <v>0</v>
      </c>
      <c r="Q34" s="56"/>
      <c r="R34" s="56"/>
      <c r="S34" s="57">
        <f t="shared" si="38"/>
        <v>0</v>
      </c>
      <c r="T34" s="57">
        <f t="shared" si="39"/>
        <v>0</v>
      </c>
      <c r="U34" s="56"/>
      <c r="V34" s="56"/>
      <c r="W34" s="56"/>
      <c r="X34" s="56"/>
      <c r="Y34" s="57">
        <f t="shared" si="40"/>
        <v>0</v>
      </c>
      <c r="Z34" s="58">
        <f t="shared" si="41"/>
        <v>0</v>
      </c>
      <c r="AA34" s="59" t="e">
        <f t="shared" si="25"/>
        <v>#DIV/0!</v>
      </c>
    </row>
    <row r="35" spans="1:27">
      <c r="A35" s="275" t="s">
        <v>456</v>
      </c>
      <c r="B35" s="54"/>
      <c r="C35" s="54"/>
      <c r="D35" s="54"/>
      <c r="E35" s="55"/>
      <c r="F35" s="55"/>
      <c r="G35" s="56"/>
      <c r="H35" s="56"/>
      <c r="I35" s="56"/>
      <c r="J35" s="56"/>
      <c r="K35" s="56"/>
      <c r="L35" s="56"/>
      <c r="M35" s="56"/>
      <c r="N35" s="56"/>
      <c r="O35" s="56">
        <f t="shared" si="36"/>
        <v>0</v>
      </c>
      <c r="P35" s="57">
        <f t="shared" si="37"/>
        <v>0</v>
      </c>
      <c r="Q35" s="56"/>
      <c r="R35" s="56"/>
      <c r="S35" s="57">
        <f t="shared" si="38"/>
        <v>0</v>
      </c>
      <c r="T35" s="57">
        <f t="shared" si="39"/>
        <v>0</v>
      </c>
      <c r="U35" s="56"/>
      <c r="V35" s="56"/>
      <c r="W35" s="56"/>
      <c r="X35" s="56"/>
      <c r="Y35" s="57">
        <f t="shared" si="40"/>
        <v>0</v>
      </c>
      <c r="Z35" s="58">
        <f t="shared" si="41"/>
        <v>0</v>
      </c>
      <c r="AA35" s="59" t="e">
        <f t="shared" si="25"/>
        <v>#DIV/0!</v>
      </c>
    </row>
    <row r="36" spans="1:27" ht="20.399999999999999">
      <c r="A36" s="275" t="s">
        <v>452</v>
      </c>
      <c r="B36" s="54"/>
      <c r="C36" s="54"/>
      <c r="D36" s="54"/>
      <c r="E36" s="55"/>
      <c r="F36" s="55"/>
      <c r="G36" s="56"/>
      <c r="H36" s="56"/>
      <c r="I36" s="56"/>
      <c r="J36" s="56"/>
      <c r="K36" s="56"/>
      <c r="L36" s="56"/>
      <c r="M36" s="56"/>
      <c r="N36" s="56"/>
      <c r="O36" s="56">
        <f t="shared" si="36"/>
        <v>0</v>
      </c>
      <c r="P36" s="57">
        <f t="shared" si="37"/>
        <v>0</v>
      </c>
      <c r="Q36" s="56"/>
      <c r="R36" s="56"/>
      <c r="S36" s="57">
        <f t="shared" si="38"/>
        <v>0</v>
      </c>
      <c r="T36" s="57">
        <f t="shared" si="39"/>
        <v>0</v>
      </c>
      <c r="U36" s="56"/>
      <c r="V36" s="56"/>
      <c r="W36" s="56"/>
      <c r="X36" s="56"/>
      <c r="Y36" s="57">
        <f t="shared" si="40"/>
        <v>0</v>
      </c>
      <c r="Z36" s="58">
        <f t="shared" si="41"/>
        <v>0</v>
      </c>
      <c r="AA36" s="59" t="e">
        <f t="shared" si="25"/>
        <v>#DIV/0!</v>
      </c>
    </row>
    <row r="37" spans="1:27">
      <c r="A37" s="53" t="s">
        <v>457</v>
      </c>
      <c r="B37" s="54"/>
      <c r="C37" s="54"/>
      <c r="D37" s="54"/>
      <c r="E37" s="55"/>
      <c r="F37" s="55"/>
      <c r="G37" s="56"/>
      <c r="H37" s="56"/>
      <c r="I37" s="56"/>
      <c r="J37" s="56"/>
      <c r="K37" s="56"/>
      <c r="L37" s="56"/>
      <c r="M37" s="56"/>
      <c r="N37" s="56"/>
      <c r="O37" s="56">
        <f t="shared" si="36"/>
        <v>0</v>
      </c>
      <c r="P37" s="57">
        <f t="shared" si="37"/>
        <v>0</v>
      </c>
      <c r="Q37" s="56"/>
      <c r="R37" s="56"/>
      <c r="S37" s="57">
        <f t="shared" si="38"/>
        <v>0</v>
      </c>
      <c r="T37" s="57">
        <f t="shared" si="39"/>
        <v>0</v>
      </c>
      <c r="U37" s="56"/>
      <c r="V37" s="56"/>
      <c r="W37" s="56"/>
      <c r="X37" s="56"/>
      <c r="Y37" s="57">
        <f t="shared" si="40"/>
        <v>0</v>
      </c>
      <c r="Z37" s="58">
        <f t="shared" si="41"/>
        <v>0</v>
      </c>
      <c r="AA37" s="59" t="e">
        <f t="shared" si="25"/>
        <v>#DIV/0!</v>
      </c>
    </row>
    <row r="38" spans="1:27">
      <c r="A38" s="279" t="s">
        <v>469</v>
      </c>
      <c r="B38" s="276">
        <f>SUM(B33:B37)</f>
        <v>0</v>
      </c>
      <c r="C38" s="276">
        <f t="shared" ref="C38:Z38" si="42">SUM(C33:C37)</f>
        <v>0</v>
      </c>
      <c r="D38" s="276">
        <f t="shared" si="42"/>
        <v>0</v>
      </c>
      <c r="E38" s="277">
        <f t="shared" si="42"/>
        <v>0</v>
      </c>
      <c r="F38" s="277">
        <f t="shared" si="42"/>
        <v>0</v>
      </c>
      <c r="G38" s="272">
        <f t="shared" si="42"/>
        <v>0</v>
      </c>
      <c r="H38" s="272">
        <f t="shared" si="42"/>
        <v>0</v>
      </c>
      <c r="I38" s="272">
        <f t="shared" si="42"/>
        <v>0</v>
      </c>
      <c r="J38" s="272">
        <f t="shared" ref="J38" si="43">SUM(J33:J37)</f>
        <v>0</v>
      </c>
      <c r="K38" s="272">
        <f t="shared" si="42"/>
        <v>0</v>
      </c>
      <c r="L38" s="272">
        <f t="shared" si="42"/>
        <v>0</v>
      </c>
      <c r="M38" s="272">
        <f t="shared" si="42"/>
        <v>0</v>
      </c>
      <c r="N38" s="272">
        <f t="shared" si="42"/>
        <v>0</v>
      </c>
      <c r="O38" s="272">
        <f t="shared" si="42"/>
        <v>0</v>
      </c>
      <c r="P38" s="272">
        <f t="shared" si="42"/>
        <v>0</v>
      </c>
      <c r="Q38" s="272">
        <f t="shared" si="42"/>
        <v>0</v>
      </c>
      <c r="R38" s="272">
        <f t="shared" si="42"/>
        <v>0</v>
      </c>
      <c r="S38" s="272">
        <f t="shared" si="42"/>
        <v>0</v>
      </c>
      <c r="T38" s="272">
        <f t="shared" si="42"/>
        <v>0</v>
      </c>
      <c r="U38" s="272">
        <f t="shared" si="42"/>
        <v>0</v>
      </c>
      <c r="V38" s="272">
        <f t="shared" si="42"/>
        <v>0</v>
      </c>
      <c r="W38" s="272">
        <f t="shared" si="42"/>
        <v>0</v>
      </c>
      <c r="X38" s="272">
        <f t="shared" si="42"/>
        <v>0</v>
      </c>
      <c r="Y38" s="272">
        <f t="shared" si="42"/>
        <v>0</v>
      </c>
      <c r="Z38" s="273">
        <f t="shared" si="42"/>
        <v>0</v>
      </c>
      <c r="AA38" s="280" t="e">
        <f t="shared" si="25"/>
        <v>#DIV/0!</v>
      </c>
    </row>
    <row r="39" spans="1:27" ht="30.6">
      <c r="A39" s="64" t="s">
        <v>132</v>
      </c>
      <c r="B39" s="60">
        <f>+B38+B32+B29</f>
        <v>0</v>
      </c>
      <c r="C39" s="60">
        <f t="shared" ref="C39:Z39" si="44">+C38+C32+C29</f>
        <v>0</v>
      </c>
      <c r="D39" s="60">
        <f t="shared" si="44"/>
        <v>0</v>
      </c>
      <c r="E39" s="60">
        <f t="shared" si="44"/>
        <v>0</v>
      </c>
      <c r="F39" s="60">
        <f t="shared" si="44"/>
        <v>0</v>
      </c>
      <c r="G39" s="61">
        <f t="shared" si="44"/>
        <v>0</v>
      </c>
      <c r="H39" s="61">
        <f t="shared" si="44"/>
        <v>0</v>
      </c>
      <c r="I39" s="61">
        <f t="shared" si="44"/>
        <v>0</v>
      </c>
      <c r="J39" s="61">
        <f t="shared" ref="J39" si="45">+J38+J32+J29</f>
        <v>0</v>
      </c>
      <c r="K39" s="61">
        <f t="shared" si="44"/>
        <v>0</v>
      </c>
      <c r="L39" s="61">
        <f t="shared" si="44"/>
        <v>0</v>
      </c>
      <c r="M39" s="61">
        <f t="shared" si="44"/>
        <v>0</v>
      </c>
      <c r="N39" s="61">
        <f t="shared" si="44"/>
        <v>0</v>
      </c>
      <c r="O39" s="61">
        <f t="shared" si="44"/>
        <v>0</v>
      </c>
      <c r="P39" s="61">
        <f t="shared" si="44"/>
        <v>0</v>
      </c>
      <c r="Q39" s="61">
        <f t="shared" si="44"/>
        <v>0</v>
      </c>
      <c r="R39" s="61">
        <f t="shared" si="44"/>
        <v>0</v>
      </c>
      <c r="S39" s="61">
        <f t="shared" si="44"/>
        <v>0</v>
      </c>
      <c r="T39" s="61">
        <f t="shared" si="44"/>
        <v>0</v>
      </c>
      <c r="U39" s="61">
        <f t="shared" si="44"/>
        <v>0</v>
      </c>
      <c r="V39" s="61">
        <f t="shared" si="44"/>
        <v>0</v>
      </c>
      <c r="W39" s="61">
        <f t="shared" si="44"/>
        <v>0</v>
      </c>
      <c r="X39" s="61">
        <f t="shared" si="44"/>
        <v>0</v>
      </c>
      <c r="Y39" s="61">
        <f t="shared" si="44"/>
        <v>0</v>
      </c>
      <c r="Z39" s="58">
        <f t="shared" si="44"/>
        <v>0</v>
      </c>
      <c r="AA39" s="62" t="e">
        <f t="shared" si="25"/>
        <v>#DIV/0!</v>
      </c>
    </row>
    <row r="40" spans="1:27" ht="32.25" customHeight="1">
      <c r="A40" s="63" t="s">
        <v>6</v>
      </c>
      <c r="B40" s="60">
        <f>+B39+B26</f>
        <v>0</v>
      </c>
      <c r="C40" s="60">
        <f t="shared" ref="C40:Z40" si="46">+C39+C26</f>
        <v>0</v>
      </c>
      <c r="D40" s="60">
        <f t="shared" si="46"/>
        <v>0</v>
      </c>
      <c r="E40" s="60">
        <f t="shared" si="46"/>
        <v>0</v>
      </c>
      <c r="F40" s="60">
        <f t="shared" si="46"/>
        <v>0</v>
      </c>
      <c r="G40" s="61">
        <f t="shared" si="46"/>
        <v>0</v>
      </c>
      <c r="H40" s="61">
        <f t="shared" si="46"/>
        <v>0</v>
      </c>
      <c r="I40" s="61">
        <f t="shared" si="46"/>
        <v>0</v>
      </c>
      <c r="J40" s="61">
        <f t="shared" ref="J40" si="47">+J39+J26</f>
        <v>0</v>
      </c>
      <c r="K40" s="61">
        <f t="shared" si="46"/>
        <v>0</v>
      </c>
      <c r="L40" s="61">
        <f t="shared" si="46"/>
        <v>0</v>
      </c>
      <c r="M40" s="61">
        <f t="shared" si="46"/>
        <v>0</v>
      </c>
      <c r="N40" s="61">
        <f t="shared" si="46"/>
        <v>0</v>
      </c>
      <c r="O40" s="61">
        <f t="shared" si="46"/>
        <v>0</v>
      </c>
      <c r="P40" s="61">
        <f t="shared" si="46"/>
        <v>0</v>
      </c>
      <c r="Q40" s="61">
        <f t="shared" si="46"/>
        <v>0</v>
      </c>
      <c r="R40" s="61">
        <f t="shared" si="46"/>
        <v>0</v>
      </c>
      <c r="S40" s="61">
        <f t="shared" si="46"/>
        <v>0</v>
      </c>
      <c r="T40" s="61">
        <f t="shared" si="46"/>
        <v>0</v>
      </c>
      <c r="U40" s="61">
        <f t="shared" si="46"/>
        <v>0</v>
      </c>
      <c r="V40" s="61">
        <f t="shared" si="46"/>
        <v>0</v>
      </c>
      <c r="W40" s="61">
        <f t="shared" si="46"/>
        <v>0</v>
      </c>
      <c r="X40" s="61">
        <f t="shared" si="46"/>
        <v>0</v>
      </c>
      <c r="Y40" s="61">
        <f t="shared" si="46"/>
        <v>0</v>
      </c>
      <c r="Z40" s="58">
        <f t="shared" si="46"/>
        <v>0</v>
      </c>
      <c r="AA40" s="62" t="e">
        <f t="shared" si="25"/>
        <v>#DIV/0!</v>
      </c>
    </row>
    <row r="41" spans="1:27">
      <c r="A41" s="66"/>
    </row>
    <row r="42" spans="1:27">
      <c r="A42" t="s">
        <v>634</v>
      </c>
    </row>
    <row r="43" spans="1:27" ht="6" customHeight="1">
      <c r="A43" s="65"/>
    </row>
    <row r="44" spans="1:27">
      <c r="A44" s="368" t="s">
        <v>133</v>
      </c>
    </row>
    <row r="45" spans="1:27">
      <c r="A45" s="67" t="s">
        <v>134</v>
      </c>
    </row>
    <row r="46" spans="1:27">
      <c r="A46" s="67" t="s">
        <v>135</v>
      </c>
    </row>
    <row r="47" spans="1:27">
      <c r="A47" s="67"/>
    </row>
  </sheetData>
  <mergeCells count="36">
    <mergeCell ref="O5:O7"/>
    <mergeCell ref="P5:P7"/>
    <mergeCell ref="Q5:Q6"/>
    <mergeCell ref="Y5:Y6"/>
    <mergeCell ref="A2:A7"/>
    <mergeCell ref="K6:K7"/>
    <mergeCell ref="L6:L7"/>
    <mergeCell ref="M6:M7"/>
    <mergeCell ref="I6:J6"/>
    <mergeCell ref="B6:B7"/>
    <mergeCell ref="C6:C7"/>
    <mergeCell ref="D2:D7"/>
    <mergeCell ref="E5:E7"/>
    <mergeCell ref="F5:F7"/>
    <mergeCell ref="B2:C5"/>
    <mergeCell ref="E2:F4"/>
    <mergeCell ref="G5:K5"/>
    <mergeCell ref="L5:N5"/>
    <mergeCell ref="G2:Z2"/>
    <mergeCell ref="Q4:S4"/>
    <mergeCell ref="AA2:AA6"/>
    <mergeCell ref="G3:T3"/>
    <mergeCell ref="U3:Y3"/>
    <mergeCell ref="Z3:Z6"/>
    <mergeCell ref="G4:P4"/>
    <mergeCell ref="R5:R6"/>
    <mergeCell ref="S5:S6"/>
    <mergeCell ref="U5:U6"/>
    <mergeCell ref="V5:V6"/>
    <mergeCell ref="W5:W6"/>
    <mergeCell ref="X5:X6"/>
    <mergeCell ref="G6:G7"/>
    <mergeCell ref="T4:T6"/>
    <mergeCell ref="U4:Y4"/>
    <mergeCell ref="H6:H7"/>
    <mergeCell ref="N6:N7"/>
  </mergeCells>
  <printOptions horizontalCentered="1"/>
  <pageMargins left="0.70866141732283472" right="0" top="0.19685039370078741" bottom="0" header="0" footer="0.31496062992125984"/>
  <pageSetup paperSize="9" scale="69" fitToWidth="2" orientation="landscape" r:id="rId1"/>
  <headerFooter>
    <oddHeader>&amp;CРасчеты (обоснования ) расходов по оплате труда и социальным выплатам на _____ год&amp;Rтаблица 1р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8"/>
  <sheetViews>
    <sheetView workbookViewId="0">
      <selection activeCell="A3" sqref="A3:J3"/>
    </sheetView>
  </sheetViews>
  <sheetFormatPr defaultRowHeight="13.2"/>
  <cols>
    <col min="1" max="1" width="5.44140625" style="67" customWidth="1"/>
    <col min="2" max="2" width="55.44140625" style="67" customWidth="1"/>
    <col min="3" max="3" width="10" style="67" customWidth="1"/>
    <col min="4" max="4" width="9.5546875" style="67" customWidth="1"/>
    <col min="5" max="5" width="16.33203125" style="67" customWidth="1"/>
    <col min="6" max="6" width="9.109375" style="67" customWidth="1"/>
    <col min="7" max="7" width="9.88671875" style="67" customWidth="1"/>
    <col min="8" max="8" width="9.44140625" style="67" customWidth="1"/>
    <col min="9" max="9" width="16.33203125" style="67" customWidth="1"/>
    <col min="10" max="10" width="9.33203125" style="67" customWidth="1"/>
    <col min="11" max="256" width="9.109375" style="67"/>
    <col min="257" max="257" width="5.44140625" style="67" customWidth="1"/>
    <col min="258" max="258" width="55.44140625" style="67" customWidth="1"/>
    <col min="259" max="259" width="10" style="67" customWidth="1"/>
    <col min="260" max="260" width="9.5546875" style="67" customWidth="1"/>
    <col min="261" max="261" width="16.33203125" style="67" customWidth="1"/>
    <col min="262" max="262" width="9.109375" style="67" customWidth="1"/>
    <col min="263" max="263" width="9.88671875" style="67" customWidth="1"/>
    <col min="264" max="264" width="9.44140625" style="67" customWidth="1"/>
    <col min="265" max="265" width="16.33203125" style="67" customWidth="1"/>
    <col min="266" max="266" width="9.33203125" style="67" customWidth="1"/>
    <col min="267" max="512" width="9.109375" style="67"/>
    <col min="513" max="513" width="5.44140625" style="67" customWidth="1"/>
    <col min="514" max="514" width="55.44140625" style="67" customWidth="1"/>
    <col min="515" max="515" width="10" style="67" customWidth="1"/>
    <col min="516" max="516" width="9.5546875" style="67" customWidth="1"/>
    <col min="517" max="517" width="16.33203125" style="67" customWidth="1"/>
    <col min="518" max="518" width="9.109375" style="67" customWidth="1"/>
    <col min="519" max="519" width="9.88671875" style="67" customWidth="1"/>
    <col min="520" max="520" width="9.44140625" style="67" customWidth="1"/>
    <col min="521" max="521" width="16.33203125" style="67" customWidth="1"/>
    <col min="522" max="522" width="9.33203125" style="67" customWidth="1"/>
    <col min="523" max="768" width="9.109375" style="67"/>
    <col min="769" max="769" width="5.44140625" style="67" customWidth="1"/>
    <col min="770" max="770" width="55.44140625" style="67" customWidth="1"/>
    <col min="771" max="771" width="10" style="67" customWidth="1"/>
    <col min="772" max="772" width="9.5546875" style="67" customWidth="1"/>
    <col min="773" max="773" width="16.33203125" style="67" customWidth="1"/>
    <col min="774" max="774" width="9.109375" style="67" customWidth="1"/>
    <col min="775" max="775" width="9.88671875" style="67" customWidth="1"/>
    <col min="776" max="776" width="9.44140625" style="67" customWidth="1"/>
    <col min="777" max="777" width="16.33203125" style="67" customWidth="1"/>
    <col min="778" max="778" width="9.33203125" style="67" customWidth="1"/>
    <col min="779" max="1024" width="9.109375" style="67"/>
    <col min="1025" max="1025" width="5.44140625" style="67" customWidth="1"/>
    <col min="1026" max="1026" width="55.44140625" style="67" customWidth="1"/>
    <col min="1027" max="1027" width="10" style="67" customWidth="1"/>
    <col min="1028" max="1028" width="9.5546875" style="67" customWidth="1"/>
    <col min="1029" max="1029" width="16.33203125" style="67" customWidth="1"/>
    <col min="1030" max="1030" width="9.109375" style="67" customWidth="1"/>
    <col min="1031" max="1031" width="9.88671875" style="67" customWidth="1"/>
    <col min="1032" max="1032" width="9.44140625" style="67" customWidth="1"/>
    <col min="1033" max="1033" width="16.33203125" style="67" customWidth="1"/>
    <col min="1034" max="1034" width="9.33203125" style="67" customWidth="1"/>
    <col min="1035" max="1280" width="9.109375" style="67"/>
    <col min="1281" max="1281" width="5.44140625" style="67" customWidth="1"/>
    <col min="1282" max="1282" width="55.44140625" style="67" customWidth="1"/>
    <col min="1283" max="1283" width="10" style="67" customWidth="1"/>
    <col min="1284" max="1284" width="9.5546875" style="67" customWidth="1"/>
    <col min="1285" max="1285" width="16.33203125" style="67" customWidth="1"/>
    <col min="1286" max="1286" width="9.109375" style="67" customWidth="1"/>
    <col min="1287" max="1287" width="9.88671875" style="67" customWidth="1"/>
    <col min="1288" max="1288" width="9.44140625" style="67" customWidth="1"/>
    <col min="1289" max="1289" width="16.33203125" style="67" customWidth="1"/>
    <col min="1290" max="1290" width="9.33203125" style="67" customWidth="1"/>
    <col min="1291" max="1536" width="9.109375" style="67"/>
    <col min="1537" max="1537" width="5.44140625" style="67" customWidth="1"/>
    <col min="1538" max="1538" width="55.44140625" style="67" customWidth="1"/>
    <col min="1539" max="1539" width="10" style="67" customWidth="1"/>
    <col min="1540" max="1540" width="9.5546875" style="67" customWidth="1"/>
    <col min="1541" max="1541" width="16.33203125" style="67" customWidth="1"/>
    <col min="1542" max="1542" width="9.109375" style="67" customWidth="1"/>
    <col min="1543" max="1543" width="9.88671875" style="67" customWidth="1"/>
    <col min="1544" max="1544" width="9.44140625" style="67" customWidth="1"/>
    <col min="1545" max="1545" width="16.33203125" style="67" customWidth="1"/>
    <col min="1546" max="1546" width="9.33203125" style="67" customWidth="1"/>
    <col min="1547" max="1792" width="9.109375" style="67"/>
    <col min="1793" max="1793" width="5.44140625" style="67" customWidth="1"/>
    <col min="1794" max="1794" width="55.44140625" style="67" customWidth="1"/>
    <col min="1795" max="1795" width="10" style="67" customWidth="1"/>
    <col min="1796" max="1796" width="9.5546875" style="67" customWidth="1"/>
    <col min="1797" max="1797" width="16.33203125" style="67" customWidth="1"/>
    <col min="1798" max="1798" width="9.109375" style="67" customWidth="1"/>
    <col min="1799" max="1799" width="9.88671875" style="67" customWidth="1"/>
    <col min="1800" max="1800" width="9.44140625" style="67" customWidth="1"/>
    <col min="1801" max="1801" width="16.33203125" style="67" customWidth="1"/>
    <col min="1802" max="1802" width="9.33203125" style="67" customWidth="1"/>
    <col min="1803" max="2048" width="9.109375" style="67"/>
    <col min="2049" max="2049" width="5.44140625" style="67" customWidth="1"/>
    <col min="2050" max="2050" width="55.44140625" style="67" customWidth="1"/>
    <col min="2051" max="2051" width="10" style="67" customWidth="1"/>
    <col min="2052" max="2052" width="9.5546875" style="67" customWidth="1"/>
    <col min="2053" max="2053" width="16.33203125" style="67" customWidth="1"/>
    <col min="2054" max="2054" width="9.109375" style="67" customWidth="1"/>
    <col min="2055" max="2055" width="9.88671875" style="67" customWidth="1"/>
    <col min="2056" max="2056" width="9.44140625" style="67" customWidth="1"/>
    <col min="2057" max="2057" width="16.33203125" style="67" customWidth="1"/>
    <col min="2058" max="2058" width="9.33203125" style="67" customWidth="1"/>
    <col min="2059" max="2304" width="9.109375" style="67"/>
    <col min="2305" max="2305" width="5.44140625" style="67" customWidth="1"/>
    <col min="2306" max="2306" width="55.44140625" style="67" customWidth="1"/>
    <col min="2307" max="2307" width="10" style="67" customWidth="1"/>
    <col min="2308" max="2308" width="9.5546875" style="67" customWidth="1"/>
    <col min="2309" max="2309" width="16.33203125" style="67" customWidth="1"/>
    <col min="2310" max="2310" width="9.109375" style="67" customWidth="1"/>
    <col min="2311" max="2311" width="9.88671875" style="67" customWidth="1"/>
    <col min="2312" max="2312" width="9.44140625" style="67" customWidth="1"/>
    <col min="2313" max="2313" width="16.33203125" style="67" customWidth="1"/>
    <col min="2314" max="2314" width="9.33203125" style="67" customWidth="1"/>
    <col min="2315" max="2560" width="9.109375" style="67"/>
    <col min="2561" max="2561" width="5.44140625" style="67" customWidth="1"/>
    <col min="2562" max="2562" width="55.44140625" style="67" customWidth="1"/>
    <col min="2563" max="2563" width="10" style="67" customWidth="1"/>
    <col min="2564" max="2564" width="9.5546875" style="67" customWidth="1"/>
    <col min="2565" max="2565" width="16.33203125" style="67" customWidth="1"/>
    <col min="2566" max="2566" width="9.109375" style="67" customWidth="1"/>
    <col min="2567" max="2567" width="9.88671875" style="67" customWidth="1"/>
    <col min="2568" max="2568" width="9.44140625" style="67" customWidth="1"/>
    <col min="2569" max="2569" width="16.33203125" style="67" customWidth="1"/>
    <col min="2570" max="2570" width="9.33203125" style="67" customWidth="1"/>
    <col min="2571" max="2816" width="9.109375" style="67"/>
    <col min="2817" max="2817" width="5.44140625" style="67" customWidth="1"/>
    <col min="2818" max="2818" width="55.44140625" style="67" customWidth="1"/>
    <col min="2819" max="2819" width="10" style="67" customWidth="1"/>
    <col min="2820" max="2820" width="9.5546875" style="67" customWidth="1"/>
    <col min="2821" max="2821" width="16.33203125" style="67" customWidth="1"/>
    <col min="2822" max="2822" width="9.109375" style="67" customWidth="1"/>
    <col min="2823" max="2823" width="9.88671875" style="67" customWidth="1"/>
    <col min="2824" max="2824" width="9.44140625" style="67" customWidth="1"/>
    <col min="2825" max="2825" width="16.33203125" style="67" customWidth="1"/>
    <col min="2826" max="2826" width="9.33203125" style="67" customWidth="1"/>
    <col min="2827" max="3072" width="9.109375" style="67"/>
    <col min="3073" max="3073" width="5.44140625" style="67" customWidth="1"/>
    <col min="3074" max="3074" width="55.44140625" style="67" customWidth="1"/>
    <col min="3075" max="3075" width="10" style="67" customWidth="1"/>
    <col min="3076" max="3076" width="9.5546875" style="67" customWidth="1"/>
    <col min="3077" max="3077" width="16.33203125" style="67" customWidth="1"/>
    <col min="3078" max="3078" width="9.109375" style="67" customWidth="1"/>
    <col min="3079" max="3079" width="9.88671875" style="67" customWidth="1"/>
    <col min="3080" max="3080" width="9.44140625" style="67" customWidth="1"/>
    <col min="3081" max="3081" width="16.33203125" style="67" customWidth="1"/>
    <col min="3082" max="3082" width="9.33203125" style="67" customWidth="1"/>
    <col min="3083" max="3328" width="9.109375" style="67"/>
    <col min="3329" max="3329" width="5.44140625" style="67" customWidth="1"/>
    <col min="3330" max="3330" width="55.44140625" style="67" customWidth="1"/>
    <col min="3331" max="3331" width="10" style="67" customWidth="1"/>
    <col min="3332" max="3332" width="9.5546875" style="67" customWidth="1"/>
    <col min="3333" max="3333" width="16.33203125" style="67" customWidth="1"/>
    <col min="3334" max="3334" width="9.109375" style="67" customWidth="1"/>
    <col min="3335" max="3335" width="9.88671875" style="67" customWidth="1"/>
    <col min="3336" max="3336" width="9.44140625" style="67" customWidth="1"/>
    <col min="3337" max="3337" width="16.33203125" style="67" customWidth="1"/>
    <col min="3338" max="3338" width="9.33203125" style="67" customWidth="1"/>
    <col min="3339" max="3584" width="9.109375" style="67"/>
    <col min="3585" max="3585" width="5.44140625" style="67" customWidth="1"/>
    <col min="3586" max="3586" width="55.44140625" style="67" customWidth="1"/>
    <col min="3587" max="3587" width="10" style="67" customWidth="1"/>
    <col min="3588" max="3588" width="9.5546875" style="67" customWidth="1"/>
    <col min="3589" max="3589" width="16.33203125" style="67" customWidth="1"/>
    <col min="3590" max="3590" width="9.109375" style="67" customWidth="1"/>
    <col min="3591" max="3591" width="9.88671875" style="67" customWidth="1"/>
    <col min="3592" max="3592" width="9.44140625" style="67" customWidth="1"/>
    <col min="3593" max="3593" width="16.33203125" style="67" customWidth="1"/>
    <col min="3594" max="3594" width="9.33203125" style="67" customWidth="1"/>
    <col min="3595" max="3840" width="9.109375" style="67"/>
    <col min="3841" max="3841" width="5.44140625" style="67" customWidth="1"/>
    <col min="3842" max="3842" width="55.44140625" style="67" customWidth="1"/>
    <col min="3843" max="3843" width="10" style="67" customWidth="1"/>
    <col min="3844" max="3844" width="9.5546875" style="67" customWidth="1"/>
    <col min="3845" max="3845" width="16.33203125" style="67" customWidth="1"/>
    <col min="3846" max="3846" width="9.109375" style="67" customWidth="1"/>
    <col min="3847" max="3847" width="9.88671875" style="67" customWidth="1"/>
    <col min="3848" max="3848" width="9.44140625" style="67" customWidth="1"/>
    <col min="3849" max="3849" width="16.33203125" style="67" customWidth="1"/>
    <col min="3850" max="3850" width="9.33203125" style="67" customWidth="1"/>
    <col min="3851" max="4096" width="9.109375" style="67"/>
    <col min="4097" max="4097" width="5.44140625" style="67" customWidth="1"/>
    <col min="4098" max="4098" width="55.44140625" style="67" customWidth="1"/>
    <col min="4099" max="4099" width="10" style="67" customWidth="1"/>
    <col min="4100" max="4100" width="9.5546875" style="67" customWidth="1"/>
    <col min="4101" max="4101" width="16.33203125" style="67" customWidth="1"/>
    <col min="4102" max="4102" width="9.109375" style="67" customWidth="1"/>
    <col min="4103" max="4103" width="9.88671875" style="67" customWidth="1"/>
    <col min="4104" max="4104" width="9.44140625" style="67" customWidth="1"/>
    <col min="4105" max="4105" width="16.33203125" style="67" customWidth="1"/>
    <col min="4106" max="4106" width="9.33203125" style="67" customWidth="1"/>
    <col min="4107" max="4352" width="9.109375" style="67"/>
    <col min="4353" max="4353" width="5.44140625" style="67" customWidth="1"/>
    <col min="4354" max="4354" width="55.44140625" style="67" customWidth="1"/>
    <col min="4355" max="4355" width="10" style="67" customWidth="1"/>
    <col min="4356" max="4356" width="9.5546875" style="67" customWidth="1"/>
    <col min="4357" max="4357" width="16.33203125" style="67" customWidth="1"/>
    <col min="4358" max="4358" width="9.109375" style="67" customWidth="1"/>
    <col min="4359" max="4359" width="9.88671875" style="67" customWidth="1"/>
    <col min="4360" max="4360" width="9.44140625" style="67" customWidth="1"/>
    <col min="4361" max="4361" width="16.33203125" style="67" customWidth="1"/>
    <col min="4362" max="4362" width="9.33203125" style="67" customWidth="1"/>
    <col min="4363" max="4608" width="9.109375" style="67"/>
    <col min="4609" max="4609" width="5.44140625" style="67" customWidth="1"/>
    <col min="4610" max="4610" width="55.44140625" style="67" customWidth="1"/>
    <col min="4611" max="4611" width="10" style="67" customWidth="1"/>
    <col min="4612" max="4612" width="9.5546875" style="67" customWidth="1"/>
    <col min="4613" max="4613" width="16.33203125" style="67" customWidth="1"/>
    <col min="4614" max="4614" width="9.109375" style="67" customWidth="1"/>
    <col min="4615" max="4615" width="9.88671875" style="67" customWidth="1"/>
    <col min="4616" max="4616" width="9.44140625" style="67" customWidth="1"/>
    <col min="4617" max="4617" width="16.33203125" style="67" customWidth="1"/>
    <col min="4618" max="4618" width="9.33203125" style="67" customWidth="1"/>
    <col min="4619" max="4864" width="9.109375" style="67"/>
    <col min="4865" max="4865" width="5.44140625" style="67" customWidth="1"/>
    <col min="4866" max="4866" width="55.44140625" style="67" customWidth="1"/>
    <col min="4867" max="4867" width="10" style="67" customWidth="1"/>
    <col min="4868" max="4868" width="9.5546875" style="67" customWidth="1"/>
    <col min="4869" max="4869" width="16.33203125" style="67" customWidth="1"/>
    <col min="4870" max="4870" width="9.109375" style="67" customWidth="1"/>
    <col min="4871" max="4871" width="9.88671875" style="67" customWidth="1"/>
    <col min="4872" max="4872" width="9.44140625" style="67" customWidth="1"/>
    <col min="4873" max="4873" width="16.33203125" style="67" customWidth="1"/>
    <col min="4874" max="4874" width="9.33203125" style="67" customWidth="1"/>
    <col min="4875" max="5120" width="9.109375" style="67"/>
    <col min="5121" max="5121" width="5.44140625" style="67" customWidth="1"/>
    <col min="5122" max="5122" width="55.44140625" style="67" customWidth="1"/>
    <col min="5123" max="5123" width="10" style="67" customWidth="1"/>
    <col min="5124" max="5124" width="9.5546875" style="67" customWidth="1"/>
    <col min="5125" max="5125" width="16.33203125" style="67" customWidth="1"/>
    <col min="5126" max="5126" width="9.109375" style="67" customWidth="1"/>
    <col min="5127" max="5127" width="9.88671875" style="67" customWidth="1"/>
    <col min="5128" max="5128" width="9.44140625" style="67" customWidth="1"/>
    <col min="5129" max="5129" width="16.33203125" style="67" customWidth="1"/>
    <col min="5130" max="5130" width="9.33203125" style="67" customWidth="1"/>
    <col min="5131" max="5376" width="9.109375" style="67"/>
    <col min="5377" max="5377" width="5.44140625" style="67" customWidth="1"/>
    <col min="5378" max="5378" width="55.44140625" style="67" customWidth="1"/>
    <col min="5379" max="5379" width="10" style="67" customWidth="1"/>
    <col min="5380" max="5380" width="9.5546875" style="67" customWidth="1"/>
    <col min="5381" max="5381" width="16.33203125" style="67" customWidth="1"/>
    <col min="5382" max="5382" width="9.109375" style="67" customWidth="1"/>
    <col min="5383" max="5383" width="9.88671875" style="67" customWidth="1"/>
    <col min="5384" max="5384" width="9.44140625" style="67" customWidth="1"/>
    <col min="5385" max="5385" width="16.33203125" style="67" customWidth="1"/>
    <col min="5386" max="5386" width="9.33203125" style="67" customWidth="1"/>
    <col min="5387" max="5632" width="9.109375" style="67"/>
    <col min="5633" max="5633" width="5.44140625" style="67" customWidth="1"/>
    <col min="5634" max="5634" width="55.44140625" style="67" customWidth="1"/>
    <col min="5635" max="5635" width="10" style="67" customWidth="1"/>
    <col min="5636" max="5636" width="9.5546875" style="67" customWidth="1"/>
    <col min="5637" max="5637" width="16.33203125" style="67" customWidth="1"/>
    <col min="5638" max="5638" width="9.109375" style="67" customWidth="1"/>
    <col min="5639" max="5639" width="9.88671875" style="67" customWidth="1"/>
    <col min="5640" max="5640" width="9.44140625" style="67" customWidth="1"/>
    <col min="5641" max="5641" width="16.33203125" style="67" customWidth="1"/>
    <col min="5642" max="5642" width="9.33203125" style="67" customWidth="1"/>
    <col min="5643" max="5888" width="9.109375" style="67"/>
    <col min="5889" max="5889" width="5.44140625" style="67" customWidth="1"/>
    <col min="5890" max="5890" width="55.44140625" style="67" customWidth="1"/>
    <col min="5891" max="5891" width="10" style="67" customWidth="1"/>
    <col min="5892" max="5892" width="9.5546875" style="67" customWidth="1"/>
    <col min="5893" max="5893" width="16.33203125" style="67" customWidth="1"/>
    <col min="5894" max="5894" width="9.109375" style="67" customWidth="1"/>
    <col min="5895" max="5895" width="9.88671875" style="67" customWidth="1"/>
    <col min="5896" max="5896" width="9.44140625" style="67" customWidth="1"/>
    <col min="5897" max="5897" width="16.33203125" style="67" customWidth="1"/>
    <col min="5898" max="5898" width="9.33203125" style="67" customWidth="1"/>
    <col min="5899" max="6144" width="9.109375" style="67"/>
    <col min="6145" max="6145" width="5.44140625" style="67" customWidth="1"/>
    <col min="6146" max="6146" width="55.44140625" style="67" customWidth="1"/>
    <col min="6147" max="6147" width="10" style="67" customWidth="1"/>
    <col min="6148" max="6148" width="9.5546875" style="67" customWidth="1"/>
    <col min="6149" max="6149" width="16.33203125" style="67" customWidth="1"/>
    <col min="6150" max="6150" width="9.109375" style="67" customWidth="1"/>
    <col min="6151" max="6151" width="9.88671875" style="67" customWidth="1"/>
    <col min="6152" max="6152" width="9.44140625" style="67" customWidth="1"/>
    <col min="6153" max="6153" width="16.33203125" style="67" customWidth="1"/>
    <col min="6154" max="6154" width="9.33203125" style="67" customWidth="1"/>
    <col min="6155" max="6400" width="9.109375" style="67"/>
    <col min="6401" max="6401" width="5.44140625" style="67" customWidth="1"/>
    <col min="6402" max="6402" width="55.44140625" style="67" customWidth="1"/>
    <col min="6403" max="6403" width="10" style="67" customWidth="1"/>
    <col min="6404" max="6404" width="9.5546875" style="67" customWidth="1"/>
    <col min="6405" max="6405" width="16.33203125" style="67" customWidth="1"/>
    <col min="6406" max="6406" width="9.109375" style="67" customWidth="1"/>
    <col min="6407" max="6407" width="9.88671875" style="67" customWidth="1"/>
    <col min="6408" max="6408" width="9.44140625" style="67" customWidth="1"/>
    <col min="6409" max="6409" width="16.33203125" style="67" customWidth="1"/>
    <col min="6410" max="6410" width="9.33203125" style="67" customWidth="1"/>
    <col min="6411" max="6656" width="9.109375" style="67"/>
    <col min="6657" max="6657" width="5.44140625" style="67" customWidth="1"/>
    <col min="6658" max="6658" width="55.44140625" style="67" customWidth="1"/>
    <col min="6659" max="6659" width="10" style="67" customWidth="1"/>
    <col min="6660" max="6660" width="9.5546875" style="67" customWidth="1"/>
    <col min="6661" max="6661" width="16.33203125" style="67" customWidth="1"/>
    <col min="6662" max="6662" width="9.109375" style="67" customWidth="1"/>
    <col min="6663" max="6663" width="9.88671875" style="67" customWidth="1"/>
    <col min="6664" max="6664" width="9.44140625" style="67" customWidth="1"/>
    <col min="6665" max="6665" width="16.33203125" style="67" customWidth="1"/>
    <col min="6666" max="6666" width="9.33203125" style="67" customWidth="1"/>
    <col min="6667" max="6912" width="9.109375" style="67"/>
    <col min="6913" max="6913" width="5.44140625" style="67" customWidth="1"/>
    <col min="6914" max="6914" width="55.44140625" style="67" customWidth="1"/>
    <col min="6915" max="6915" width="10" style="67" customWidth="1"/>
    <col min="6916" max="6916" width="9.5546875" style="67" customWidth="1"/>
    <col min="6917" max="6917" width="16.33203125" style="67" customWidth="1"/>
    <col min="6918" max="6918" width="9.109375" style="67" customWidth="1"/>
    <col min="6919" max="6919" width="9.88671875" style="67" customWidth="1"/>
    <col min="6920" max="6920" width="9.44140625" style="67" customWidth="1"/>
    <col min="6921" max="6921" width="16.33203125" style="67" customWidth="1"/>
    <col min="6922" max="6922" width="9.33203125" style="67" customWidth="1"/>
    <col min="6923" max="7168" width="9.109375" style="67"/>
    <col min="7169" max="7169" width="5.44140625" style="67" customWidth="1"/>
    <col min="7170" max="7170" width="55.44140625" style="67" customWidth="1"/>
    <col min="7171" max="7171" width="10" style="67" customWidth="1"/>
    <col min="7172" max="7172" width="9.5546875" style="67" customWidth="1"/>
    <col min="7173" max="7173" width="16.33203125" style="67" customWidth="1"/>
    <col min="7174" max="7174" width="9.109375" style="67" customWidth="1"/>
    <col min="7175" max="7175" width="9.88671875" style="67" customWidth="1"/>
    <col min="7176" max="7176" width="9.44140625" style="67" customWidth="1"/>
    <col min="7177" max="7177" width="16.33203125" style="67" customWidth="1"/>
    <col min="7178" max="7178" width="9.33203125" style="67" customWidth="1"/>
    <col min="7179" max="7424" width="9.109375" style="67"/>
    <col min="7425" max="7425" width="5.44140625" style="67" customWidth="1"/>
    <col min="7426" max="7426" width="55.44140625" style="67" customWidth="1"/>
    <col min="7427" max="7427" width="10" style="67" customWidth="1"/>
    <col min="7428" max="7428" width="9.5546875" style="67" customWidth="1"/>
    <col min="7429" max="7429" width="16.33203125" style="67" customWidth="1"/>
    <col min="7430" max="7430" width="9.109375" style="67" customWidth="1"/>
    <col min="7431" max="7431" width="9.88671875" style="67" customWidth="1"/>
    <col min="7432" max="7432" width="9.44140625" style="67" customWidth="1"/>
    <col min="7433" max="7433" width="16.33203125" style="67" customWidth="1"/>
    <col min="7434" max="7434" width="9.33203125" style="67" customWidth="1"/>
    <col min="7435" max="7680" width="9.109375" style="67"/>
    <col min="7681" max="7681" width="5.44140625" style="67" customWidth="1"/>
    <col min="7682" max="7682" width="55.44140625" style="67" customWidth="1"/>
    <col min="7683" max="7683" width="10" style="67" customWidth="1"/>
    <col min="7684" max="7684" width="9.5546875" style="67" customWidth="1"/>
    <col min="7685" max="7685" width="16.33203125" style="67" customWidth="1"/>
    <col min="7686" max="7686" width="9.109375" style="67" customWidth="1"/>
    <col min="7687" max="7687" width="9.88671875" style="67" customWidth="1"/>
    <col min="7688" max="7688" width="9.44140625" style="67" customWidth="1"/>
    <col min="7689" max="7689" width="16.33203125" style="67" customWidth="1"/>
    <col min="7690" max="7690" width="9.33203125" style="67" customWidth="1"/>
    <col min="7691" max="7936" width="9.109375" style="67"/>
    <col min="7937" max="7937" width="5.44140625" style="67" customWidth="1"/>
    <col min="7938" max="7938" width="55.44140625" style="67" customWidth="1"/>
    <col min="7939" max="7939" width="10" style="67" customWidth="1"/>
    <col min="7940" max="7940" width="9.5546875" style="67" customWidth="1"/>
    <col min="7941" max="7941" width="16.33203125" style="67" customWidth="1"/>
    <col min="7942" max="7942" width="9.109375" style="67" customWidth="1"/>
    <col min="7943" max="7943" width="9.88671875" style="67" customWidth="1"/>
    <col min="7944" max="7944" width="9.44140625" style="67" customWidth="1"/>
    <col min="7945" max="7945" width="16.33203125" style="67" customWidth="1"/>
    <col min="7946" max="7946" width="9.33203125" style="67" customWidth="1"/>
    <col min="7947" max="8192" width="9.109375" style="67"/>
    <col min="8193" max="8193" width="5.44140625" style="67" customWidth="1"/>
    <col min="8194" max="8194" width="55.44140625" style="67" customWidth="1"/>
    <col min="8195" max="8195" width="10" style="67" customWidth="1"/>
    <col min="8196" max="8196" width="9.5546875" style="67" customWidth="1"/>
    <col min="8197" max="8197" width="16.33203125" style="67" customWidth="1"/>
    <col min="8198" max="8198" width="9.109375" style="67" customWidth="1"/>
    <col min="8199" max="8199" width="9.88671875" style="67" customWidth="1"/>
    <col min="8200" max="8200" width="9.44140625" style="67" customWidth="1"/>
    <col min="8201" max="8201" width="16.33203125" style="67" customWidth="1"/>
    <col min="8202" max="8202" width="9.33203125" style="67" customWidth="1"/>
    <col min="8203" max="8448" width="9.109375" style="67"/>
    <col min="8449" max="8449" width="5.44140625" style="67" customWidth="1"/>
    <col min="8450" max="8450" width="55.44140625" style="67" customWidth="1"/>
    <col min="8451" max="8451" width="10" style="67" customWidth="1"/>
    <col min="8452" max="8452" width="9.5546875" style="67" customWidth="1"/>
    <col min="8453" max="8453" width="16.33203125" style="67" customWidth="1"/>
    <col min="8454" max="8454" width="9.109375" style="67" customWidth="1"/>
    <col min="8455" max="8455" width="9.88671875" style="67" customWidth="1"/>
    <col min="8456" max="8456" width="9.44140625" style="67" customWidth="1"/>
    <col min="8457" max="8457" width="16.33203125" style="67" customWidth="1"/>
    <col min="8458" max="8458" width="9.33203125" style="67" customWidth="1"/>
    <col min="8459" max="8704" width="9.109375" style="67"/>
    <col min="8705" max="8705" width="5.44140625" style="67" customWidth="1"/>
    <col min="8706" max="8706" width="55.44140625" style="67" customWidth="1"/>
    <col min="8707" max="8707" width="10" style="67" customWidth="1"/>
    <col min="8708" max="8708" width="9.5546875" style="67" customWidth="1"/>
    <col min="8709" max="8709" width="16.33203125" style="67" customWidth="1"/>
    <col min="8710" max="8710" width="9.109375" style="67" customWidth="1"/>
    <col min="8711" max="8711" width="9.88671875" style="67" customWidth="1"/>
    <col min="8712" max="8712" width="9.44140625" style="67" customWidth="1"/>
    <col min="8713" max="8713" width="16.33203125" style="67" customWidth="1"/>
    <col min="8714" max="8714" width="9.33203125" style="67" customWidth="1"/>
    <col min="8715" max="8960" width="9.109375" style="67"/>
    <col min="8961" max="8961" width="5.44140625" style="67" customWidth="1"/>
    <col min="8962" max="8962" width="55.44140625" style="67" customWidth="1"/>
    <col min="8963" max="8963" width="10" style="67" customWidth="1"/>
    <col min="8964" max="8964" width="9.5546875" style="67" customWidth="1"/>
    <col min="8965" max="8965" width="16.33203125" style="67" customWidth="1"/>
    <col min="8966" max="8966" width="9.109375" style="67" customWidth="1"/>
    <col min="8967" max="8967" width="9.88671875" style="67" customWidth="1"/>
    <col min="8968" max="8968" width="9.44140625" style="67" customWidth="1"/>
    <col min="8969" max="8969" width="16.33203125" style="67" customWidth="1"/>
    <col min="8970" max="8970" width="9.33203125" style="67" customWidth="1"/>
    <col min="8971" max="9216" width="9.109375" style="67"/>
    <col min="9217" max="9217" width="5.44140625" style="67" customWidth="1"/>
    <col min="9218" max="9218" width="55.44140625" style="67" customWidth="1"/>
    <col min="9219" max="9219" width="10" style="67" customWidth="1"/>
    <col min="9220" max="9220" width="9.5546875" style="67" customWidth="1"/>
    <col min="9221" max="9221" width="16.33203125" style="67" customWidth="1"/>
    <col min="9222" max="9222" width="9.109375" style="67" customWidth="1"/>
    <col min="9223" max="9223" width="9.88671875" style="67" customWidth="1"/>
    <col min="9224" max="9224" width="9.44140625" style="67" customWidth="1"/>
    <col min="9225" max="9225" width="16.33203125" style="67" customWidth="1"/>
    <col min="9226" max="9226" width="9.33203125" style="67" customWidth="1"/>
    <col min="9227" max="9472" width="9.109375" style="67"/>
    <col min="9473" max="9473" width="5.44140625" style="67" customWidth="1"/>
    <col min="9474" max="9474" width="55.44140625" style="67" customWidth="1"/>
    <col min="9475" max="9475" width="10" style="67" customWidth="1"/>
    <col min="9476" max="9476" width="9.5546875" style="67" customWidth="1"/>
    <col min="9477" max="9477" width="16.33203125" style="67" customWidth="1"/>
    <col min="9478" max="9478" width="9.109375" style="67" customWidth="1"/>
    <col min="9479" max="9479" width="9.88671875" style="67" customWidth="1"/>
    <col min="9480" max="9480" width="9.44140625" style="67" customWidth="1"/>
    <col min="9481" max="9481" width="16.33203125" style="67" customWidth="1"/>
    <col min="9482" max="9482" width="9.33203125" style="67" customWidth="1"/>
    <col min="9483" max="9728" width="9.109375" style="67"/>
    <col min="9729" max="9729" width="5.44140625" style="67" customWidth="1"/>
    <col min="9730" max="9730" width="55.44140625" style="67" customWidth="1"/>
    <col min="9731" max="9731" width="10" style="67" customWidth="1"/>
    <col min="9732" max="9732" width="9.5546875" style="67" customWidth="1"/>
    <col min="9733" max="9733" width="16.33203125" style="67" customWidth="1"/>
    <col min="9734" max="9734" width="9.109375" style="67" customWidth="1"/>
    <col min="9735" max="9735" width="9.88671875" style="67" customWidth="1"/>
    <col min="9736" max="9736" width="9.44140625" style="67" customWidth="1"/>
    <col min="9737" max="9737" width="16.33203125" style="67" customWidth="1"/>
    <col min="9738" max="9738" width="9.33203125" style="67" customWidth="1"/>
    <col min="9739" max="9984" width="9.109375" style="67"/>
    <col min="9985" max="9985" width="5.44140625" style="67" customWidth="1"/>
    <col min="9986" max="9986" width="55.44140625" style="67" customWidth="1"/>
    <col min="9987" max="9987" width="10" style="67" customWidth="1"/>
    <col min="9988" max="9988" width="9.5546875" style="67" customWidth="1"/>
    <col min="9989" max="9989" width="16.33203125" style="67" customWidth="1"/>
    <col min="9990" max="9990" width="9.109375" style="67" customWidth="1"/>
    <col min="9991" max="9991" width="9.88671875" style="67" customWidth="1"/>
    <col min="9992" max="9992" width="9.44140625" style="67" customWidth="1"/>
    <col min="9993" max="9993" width="16.33203125" style="67" customWidth="1"/>
    <col min="9994" max="9994" width="9.33203125" style="67" customWidth="1"/>
    <col min="9995" max="10240" width="9.109375" style="67"/>
    <col min="10241" max="10241" width="5.44140625" style="67" customWidth="1"/>
    <col min="10242" max="10242" width="55.44140625" style="67" customWidth="1"/>
    <col min="10243" max="10243" width="10" style="67" customWidth="1"/>
    <col min="10244" max="10244" width="9.5546875" style="67" customWidth="1"/>
    <col min="10245" max="10245" width="16.33203125" style="67" customWidth="1"/>
    <col min="10246" max="10246" width="9.109375" style="67" customWidth="1"/>
    <col min="10247" max="10247" width="9.88671875" style="67" customWidth="1"/>
    <col min="10248" max="10248" width="9.44140625" style="67" customWidth="1"/>
    <col min="10249" max="10249" width="16.33203125" style="67" customWidth="1"/>
    <col min="10250" max="10250" width="9.33203125" style="67" customWidth="1"/>
    <col min="10251" max="10496" width="9.109375" style="67"/>
    <col min="10497" max="10497" width="5.44140625" style="67" customWidth="1"/>
    <col min="10498" max="10498" width="55.44140625" style="67" customWidth="1"/>
    <col min="10499" max="10499" width="10" style="67" customWidth="1"/>
    <col min="10500" max="10500" width="9.5546875" style="67" customWidth="1"/>
    <col min="10501" max="10501" width="16.33203125" style="67" customWidth="1"/>
    <col min="10502" max="10502" width="9.109375" style="67" customWidth="1"/>
    <col min="10503" max="10503" width="9.88671875" style="67" customWidth="1"/>
    <col min="10504" max="10504" width="9.44140625" style="67" customWidth="1"/>
    <col min="10505" max="10505" width="16.33203125" style="67" customWidth="1"/>
    <col min="10506" max="10506" width="9.33203125" style="67" customWidth="1"/>
    <col min="10507" max="10752" width="9.109375" style="67"/>
    <col min="10753" max="10753" width="5.44140625" style="67" customWidth="1"/>
    <col min="10754" max="10754" width="55.44140625" style="67" customWidth="1"/>
    <col min="10755" max="10755" width="10" style="67" customWidth="1"/>
    <col min="10756" max="10756" width="9.5546875" style="67" customWidth="1"/>
    <col min="10757" max="10757" width="16.33203125" style="67" customWidth="1"/>
    <col min="10758" max="10758" width="9.109375" style="67" customWidth="1"/>
    <col min="10759" max="10759" width="9.88671875" style="67" customWidth="1"/>
    <col min="10760" max="10760" width="9.44140625" style="67" customWidth="1"/>
    <col min="10761" max="10761" width="16.33203125" style="67" customWidth="1"/>
    <col min="10762" max="10762" width="9.33203125" style="67" customWidth="1"/>
    <col min="10763" max="11008" width="9.109375" style="67"/>
    <col min="11009" max="11009" width="5.44140625" style="67" customWidth="1"/>
    <col min="11010" max="11010" width="55.44140625" style="67" customWidth="1"/>
    <col min="11011" max="11011" width="10" style="67" customWidth="1"/>
    <col min="11012" max="11012" width="9.5546875" style="67" customWidth="1"/>
    <col min="11013" max="11013" width="16.33203125" style="67" customWidth="1"/>
    <col min="11014" max="11014" width="9.109375" style="67" customWidth="1"/>
    <col min="11015" max="11015" width="9.88671875" style="67" customWidth="1"/>
    <col min="11016" max="11016" width="9.44140625" style="67" customWidth="1"/>
    <col min="11017" max="11017" width="16.33203125" style="67" customWidth="1"/>
    <col min="11018" max="11018" width="9.33203125" style="67" customWidth="1"/>
    <col min="11019" max="11264" width="9.109375" style="67"/>
    <col min="11265" max="11265" width="5.44140625" style="67" customWidth="1"/>
    <col min="11266" max="11266" width="55.44140625" style="67" customWidth="1"/>
    <col min="11267" max="11267" width="10" style="67" customWidth="1"/>
    <col min="11268" max="11268" width="9.5546875" style="67" customWidth="1"/>
    <col min="11269" max="11269" width="16.33203125" style="67" customWidth="1"/>
    <col min="11270" max="11270" width="9.109375" style="67" customWidth="1"/>
    <col min="11271" max="11271" width="9.88671875" style="67" customWidth="1"/>
    <col min="11272" max="11272" width="9.44140625" style="67" customWidth="1"/>
    <col min="11273" max="11273" width="16.33203125" style="67" customWidth="1"/>
    <col min="11274" max="11274" width="9.33203125" style="67" customWidth="1"/>
    <col min="11275" max="11520" width="9.109375" style="67"/>
    <col min="11521" max="11521" width="5.44140625" style="67" customWidth="1"/>
    <col min="11522" max="11522" width="55.44140625" style="67" customWidth="1"/>
    <col min="11523" max="11523" width="10" style="67" customWidth="1"/>
    <col min="11524" max="11524" width="9.5546875" style="67" customWidth="1"/>
    <col min="11525" max="11525" width="16.33203125" style="67" customWidth="1"/>
    <col min="11526" max="11526" width="9.109375" style="67" customWidth="1"/>
    <col min="11527" max="11527" width="9.88671875" style="67" customWidth="1"/>
    <col min="11528" max="11528" width="9.44140625" style="67" customWidth="1"/>
    <col min="11529" max="11529" width="16.33203125" style="67" customWidth="1"/>
    <col min="11530" max="11530" width="9.33203125" style="67" customWidth="1"/>
    <col min="11531" max="11776" width="9.109375" style="67"/>
    <col min="11777" max="11777" width="5.44140625" style="67" customWidth="1"/>
    <col min="11778" max="11778" width="55.44140625" style="67" customWidth="1"/>
    <col min="11779" max="11779" width="10" style="67" customWidth="1"/>
    <col min="11780" max="11780" width="9.5546875" style="67" customWidth="1"/>
    <col min="11781" max="11781" width="16.33203125" style="67" customWidth="1"/>
    <col min="11782" max="11782" width="9.109375" style="67" customWidth="1"/>
    <col min="11783" max="11783" width="9.88671875" style="67" customWidth="1"/>
    <col min="11784" max="11784" width="9.44140625" style="67" customWidth="1"/>
    <col min="11785" max="11785" width="16.33203125" style="67" customWidth="1"/>
    <col min="11786" max="11786" width="9.33203125" style="67" customWidth="1"/>
    <col min="11787" max="12032" width="9.109375" style="67"/>
    <col min="12033" max="12033" width="5.44140625" style="67" customWidth="1"/>
    <col min="12034" max="12034" width="55.44140625" style="67" customWidth="1"/>
    <col min="12035" max="12035" width="10" style="67" customWidth="1"/>
    <col min="12036" max="12036" width="9.5546875" style="67" customWidth="1"/>
    <col min="12037" max="12037" width="16.33203125" style="67" customWidth="1"/>
    <col min="12038" max="12038" width="9.109375" style="67" customWidth="1"/>
    <col min="12039" max="12039" width="9.88671875" style="67" customWidth="1"/>
    <col min="12040" max="12040" width="9.44140625" style="67" customWidth="1"/>
    <col min="12041" max="12041" width="16.33203125" style="67" customWidth="1"/>
    <col min="12042" max="12042" width="9.33203125" style="67" customWidth="1"/>
    <col min="12043" max="12288" width="9.109375" style="67"/>
    <col min="12289" max="12289" width="5.44140625" style="67" customWidth="1"/>
    <col min="12290" max="12290" width="55.44140625" style="67" customWidth="1"/>
    <col min="12291" max="12291" width="10" style="67" customWidth="1"/>
    <col min="12292" max="12292" width="9.5546875" style="67" customWidth="1"/>
    <col min="12293" max="12293" width="16.33203125" style="67" customWidth="1"/>
    <col min="12294" max="12294" width="9.109375" style="67" customWidth="1"/>
    <col min="12295" max="12295" width="9.88671875" style="67" customWidth="1"/>
    <col min="12296" max="12296" width="9.44140625" style="67" customWidth="1"/>
    <col min="12297" max="12297" width="16.33203125" style="67" customWidth="1"/>
    <col min="12298" max="12298" width="9.33203125" style="67" customWidth="1"/>
    <col min="12299" max="12544" width="9.109375" style="67"/>
    <col min="12545" max="12545" width="5.44140625" style="67" customWidth="1"/>
    <col min="12546" max="12546" width="55.44140625" style="67" customWidth="1"/>
    <col min="12547" max="12547" width="10" style="67" customWidth="1"/>
    <col min="12548" max="12548" width="9.5546875" style="67" customWidth="1"/>
    <col min="12549" max="12549" width="16.33203125" style="67" customWidth="1"/>
    <col min="12550" max="12550" width="9.109375" style="67" customWidth="1"/>
    <col min="12551" max="12551" width="9.88671875" style="67" customWidth="1"/>
    <col min="12552" max="12552" width="9.44140625" style="67" customWidth="1"/>
    <col min="12553" max="12553" width="16.33203125" style="67" customWidth="1"/>
    <col min="12554" max="12554" width="9.33203125" style="67" customWidth="1"/>
    <col min="12555" max="12800" width="9.109375" style="67"/>
    <col min="12801" max="12801" width="5.44140625" style="67" customWidth="1"/>
    <col min="12802" max="12802" width="55.44140625" style="67" customWidth="1"/>
    <col min="12803" max="12803" width="10" style="67" customWidth="1"/>
    <col min="12804" max="12804" width="9.5546875" style="67" customWidth="1"/>
    <col min="12805" max="12805" width="16.33203125" style="67" customWidth="1"/>
    <col min="12806" max="12806" width="9.109375" style="67" customWidth="1"/>
    <col min="12807" max="12807" width="9.88671875" style="67" customWidth="1"/>
    <col min="12808" max="12808" width="9.44140625" style="67" customWidth="1"/>
    <col min="12809" max="12809" width="16.33203125" style="67" customWidth="1"/>
    <col min="12810" max="12810" width="9.33203125" style="67" customWidth="1"/>
    <col min="12811" max="13056" width="9.109375" style="67"/>
    <col min="13057" max="13057" width="5.44140625" style="67" customWidth="1"/>
    <col min="13058" max="13058" width="55.44140625" style="67" customWidth="1"/>
    <col min="13059" max="13059" width="10" style="67" customWidth="1"/>
    <col min="13060" max="13060" width="9.5546875" style="67" customWidth="1"/>
    <col min="13061" max="13061" width="16.33203125" style="67" customWidth="1"/>
    <col min="13062" max="13062" width="9.109375" style="67" customWidth="1"/>
    <col min="13063" max="13063" width="9.88671875" style="67" customWidth="1"/>
    <col min="13064" max="13064" width="9.44140625" style="67" customWidth="1"/>
    <col min="13065" max="13065" width="16.33203125" style="67" customWidth="1"/>
    <col min="13066" max="13066" width="9.33203125" style="67" customWidth="1"/>
    <col min="13067" max="13312" width="9.109375" style="67"/>
    <col min="13313" max="13313" width="5.44140625" style="67" customWidth="1"/>
    <col min="13314" max="13314" width="55.44140625" style="67" customWidth="1"/>
    <col min="13315" max="13315" width="10" style="67" customWidth="1"/>
    <col min="13316" max="13316" width="9.5546875" style="67" customWidth="1"/>
    <col min="13317" max="13317" width="16.33203125" style="67" customWidth="1"/>
    <col min="13318" max="13318" width="9.109375" style="67" customWidth="1"/>
    <col min="13319" max="13319" width="9.88671875" style="67" customWidth="1"/>
    <col min="13320" max="13320" width="9.44140625" style="67" customWidth="1"/>
    <col min="13321" max="13321" width="16.33203125" style="67" customWidth="1"/>
    <col min="13322" max="13322" width="9.33203125" style="67" customWidth="1"/>
    <col min="13323" max="13568" width="9.109375" style="67"/>
    <col min="13569" max="13569" width="5.44140625" style="67" customWidth="1"/>
    <col min="13570" max="13570" width="55.44140625" style="67" customWidth="1"/>
    <col min="13571" max="13571" width="10" style="67" customWidth="1"/>
    <col min="13572" max="13572" width="9.5546875" style="67" customWidth="1"/>
    <col min="13573" max="13573" width="16.33203125" style="67" customWidth="1"/>
    <col min="13574" max="13574" width="9.109375" style="67" customWidth="1"/>
    <col min="13575" max="13575" width="9.88671875" style="67" customWidth="1"/>
    <col min="13576" max="13576" width="9.44140625" style="67" customWidth="1"/>
    <col min="13577" max="13577" width="16.33203125" style="67" customWidth="1"/>
    <col min="13578" max="13578" width="9.33203125" style="67" customWidth="1"/>
    <col min="13579" max="13824" width="9.109375" style="67"/>
    <col min="13825" max="13825" width="5.44140625" style="67" customWidth="1"/>
    <col min="13826" max="13826" width="55.44140625" style="67" customWidth="1"/>
    <col min="13827" max="13827" width="10" style="67" customWidth="1"/>
    <col min="13828" max="13828" width="9.5546875" style="67" customWidth="1"/>
    <col min="13829" max="13829" width="16.33203125" style="67" customWidth="1"/>
    <col min="13830" max="13830" width="9.109375" style="67" customWidth="1"/>
    <col min="13831" max="13831" width="9.88671875" style="67" customWidth="1"/>
    <col min="13832" max="13832" width="9.44140625" style="67" customWidth="1"/>
    <col min="13833" max="13833" width="16.33203125" style="67" customWidth="1"/>
    <col min="13834" max="13834" width="9.33203125" style="67" customWidth="1"/>
    <col min="13835" max="14080" width="9.109375" style="67"/>
    <col min="14081" max="14081" width="5.44140625" style="67" customWidth="1"/>
    <col min="14082" max="14082" width="55.44140625" style="67" customWidth="1"/>
    <col min="14083" max="14083" width="10" style="67" customWidth="1"/>
    <col min="14084" max="14084" width="9.5546875" style="67" customWidth="1"/>
    <col min="14085" max="14085" width="16.33203125" style="67" customWidth="1"/>
    <col min="14086" max="14086" width="9.109375" style="67" customWidth="1"/>
    <col min="14087" max="14087" width="9.88671875" style="67" customWidth="1"/>
    <col min="14088" max="14088" width="9.44140625" style="67" customWidth="1"/>
    <col min="14089" max="14089" width="16.33203125" style="67" customWidth="1"/>
    <col min="14090" max="14090" width="9.33203125" style="67" customWidth="1"/>
    <col min="14091" max="14336" width="9.109375" style="67"/>
    <col min="14337" max="14337" width="5.44140625" style="67" customWidth="1"/>
    <col min="14338" max="14338" width="55.44140625" style="67" customWidth="1"/>
    <col min="14339" max="14339" width="10" style="67" customWidth="1"/>
    <col min="14340" max="14340" width="9.5546875" style="67" customWidth="1"/>
    <col min="14341" max="14341" width="16.33203125" style="67" customWidth="1"/>
    <col min="14342" max="14342" width="9.109375" style="67" customWidth="1"/>
    <col min="14343" max="14343" width="9.88671875" style="67" customWidth="1"/>
    <col min="14344" max="14344" width="9.44140625" style="67" customWidth="1"/>
    <col min="14345" max="14345" width="16.33203125" style="67" customWidth="1"/>
    <col min="14346" max="14346" width="9.33203125" style="67" customWidth="1"/>
    <col min="14347" max="14592" width="9.109375" style="67"/>
    <col min="14593" max="14593" width="5.44140625" style="67" customWidth="1"/>
    <col min="14594" max="14594" width="55.44140625" style="67" customWidth="1"/>
    <col min="14595" max="14595" width="10" style="67" customWidth="1"/>
    <col min="14596" max="14596" width="9.5546875" style="67" customWidth="1"/>
    <col min="14597" max="14597" width="16.33203125" style="67" customWidth="1"/>
    <col min="14598" max="14598" width="9.109375" style="67" customWidth="1"/>
    <col min="14599" max="14599" width="9.88671875" style="67" customWidth="1"/>
    <col min="14600" max="14600" width="9.44140625" style="67" customWidth="1"/>
    <col min="14601" max="14601" width="16.33203125" style="67" customWidth="1"/>
    <col min="14602" max="14602" width="9.33203125" style="67" customWidth="1"/>
    <col min="14603" max="14848" width="9.109375" style="67"/>
    <col min="14849" max="14849" width="5.44140625" style="67" customWidth="1"/>
    <col min="14850" max="14850" width="55.44140625" style="67" customWidth="1"/>
    <col min="14851" max="14851" width="10" style="67" customWidth="1"/>
    <col min="14852" max="14852" width="9.5546875" style="67" customWidth="1"/>
    <col min="14853" max="14853" width="16.33203125" style="67" customWidth="1"/>
    <col min="14854" max="14854" width="9.109375" style="67" customWidth="1"/>
    <col min="14855" max="14855" width="9.88671875" style="67" customWidth="1"/>
    <col min="14856" max="14856" width="9.44140625" style="67" customWidth="1"/>
    <col min="14857" max="14857" width="16.33203125" style="67" customWidth="1"/>
    <col min="14858" max="14858" width="9.33203125" style="67" customWidth="1"/>
    <col min="14859" max="15104" width="9.109375" style="67"/>
    <col min="15105" max="15105" width="5.44140625" style="67" customWidth="1"/>
    <col min="15106" max="15106" width="55.44140625" style="67" customWidth="1"/>
    <col min="15107" max="15107" width="10" style="67" customWidth="1"/>
    <col min="15108" max="15108" width="9.5546875" style="67" customWidth="1"/>
    <col min="15109" max="15109" width="16.33203125" style="67" customWidth="1"/>
    <col min="15110" max="15110" width="9.109375" style="67" customWidth="1"/>
    <col min="15111" max="15111" width="9.88671875" style="67" customWidth="1"/>
    <col min="15112" max="15112" width="9.44140625" style="67" customWidth="1"/>
    <col min="15113" max="15113" width="16.33203125" style="67" customWidth="1"/>
    <col min="15114" max="15114" width="9.33203125" style="67" customWidth="1"/>
    <col min="15115" max="15360" width="9.109375" style="67"/>
    <col min="15361" max="15361" width="5.44140625" style="67" customWidth="1"/>
    <col min="15362" max="15362" width="55.44140625" style="67" customWidth="1"/>
    <col min="15363" max="15363" width="10" style="67" customWidth="1"/>
    <col min="15364" max="15364" width="9.5546875" style="67" customWidth="1"/>
    <col min="15365" max="15365" width="16.33203125" style="67" customWidth="1"/>
    <col min="15366" max="15366" width="9.109375" style="67" customWidth="1"/>
    <col min="15367" max="15367" width="9.88671875" style="67" customWidth="1"/>
    <col min="15368" max="15368" width="9.44140625" style="67" customWidth="1"/>
    <col min="15369" max="15369" width="16.33203125" style="67" customWidth="1"/>
    <col min="15370" max="15370" width="9.33203125" style="67" customWidth="1"/>
    <col min="15371" max="15616" width="9.109375" style="67"/>
    <col min="15617" max="15617" width="5.44140625" style="67" customWidth="1"/>
    <col min="15618" max="15618" width="55.44140625" style="67" customWidth="1"/>
    <col min="15619" max="15619" width="10" style="67" customWidth="1"/>
    <col min="15620" max="15620" width="9.5546875" style="67" customWidth="1"/>
    <col min="15621" max="15621" width="16.33203125" style="67" customWidth="1"/>
    <col min="15622" max="15622" width="9.109375" style="67" customWidth="1"/>
    <col min="15623" max="15623" width="9.88671875" style="67" customWidth="1"/>
    <col min="15624" max="15624" width="9.44140625" style="67" customWidth="1"/>
    <col min="15625" max="15625" width="16.33203125" style="67" customWidth="1"/>
    <col min="15626" max="15626" width="9.33203125" style="67" customWidth="1"/>
    <col min="15627" max="15872" width="9.109375" style="67"/>
    <col min="15873" max="15873" width="5.44140625" style="67" customWidth="1"/>
    <col min="15874" max="15874" width="55.44140625" style="67" customWidth="1"/>
    <col min="15875" max="15875" width="10" style="67" customWidth="1"/>
    <col min="15876" max="15876" width="9.5546875" style="67" customWidth="1"/>
    <col min="15877" max="15877" width="16.33203125" style="67" customWidth="1"/>
    <col min="15878" max="15878" width="9.109375" style="67" customWidth="1"/>
    <col min="15879" max="15879" width="9.88671875" style="67" customWidth="1"/>
    <col min="15880" max="15880" width="9.44140625" style="67" customWidth="1"/>
    <col min="15881" max="15881" width="16.33203125" style="67" customWidth="1"/>
    <col min="15882" max="15882" width="9.33203125" style="67" customWidth="1"/>
    <col min="15883" max="16128" width="9.109375" style="67"/>
    <col min="16129" max="16129" width="5.44140625" style="67" customWidth="1"/>
    <col min="16130" max="16130" width="55.44140625" style="67" customWidth="1"/>
    <col min="16131" max="16131" width="10" style="67" customWidth="1"/>
    <col min="16132" max="16132" width="9.5546875" style="67" customWidth="1"/>
    <col min="16133" max="16133" width="16.33203125" style="67" customWidth="1"/>
    <col min="16134" max="16134" width="9.109375" style="67" customWidth="1"/>
    <col min="16135" max="16135" width="9.88671875" style="67" customWidth="1"/>
    <col min="16136" max="16136" width="9.44140625" style="67" customWidth="1"/>
    <col min="16137" max="16137" width="16.33203125" style="67" customWidth="1"/>
    <col min="16138" max="16138" width="9.33203125" style="67" customWidth="1"/>
    <col min="16139" max="16384" width="9.109375" style="67"/>
  </cols>
  <sheetData>
    <row r="1" spans="1:10">
      <c r="J1" s="91" t="s">
        <v>154</v>
      </c>
    </row>
    <row r="2" spans="1:10" ht="50.25" customHeight="1">
      <c r="A2" s="453" t="s">
        <v>685</v>
      </c>
      <c r="B2" s="453"/>
      <c r="C2" s="453"/>
      <c r="D2" s="453"/>
      <c r="E2" s="453"/>
      <c r="F2" s="453"/>
      <c r="G2" s="453"/>
      <c r="H2" s="453"/>
      <c r="I2" s="453"/>
      <c r="J2" s="453"/>
    </row>
    <row r="3" spans="1:10" ht="15" customHeight="1">
      <c r="A3" s="454" t="s">
        <v>145</v>
      </c>
      <c r="B3" s="454"/>
      <c r="C3" s="454"/>
      <c r="D3" s="454"/>
      <c r="E3" s="454"/>
      <c r="F3" s="454"/>
      <c r="G3" s="454"/>
      <c r="H3" s="454"/>
      <c r="I3" s="454"/>
      <c r="J3" s="454"/>
    </row>
    <row r="4" spans="1:10">
      <c r="B4" s="81"/>
      <c r="C4" s="81"/>
      <c r="D4" s="81"/>
      <c r="E4" s="81"/>
      <c r="F4" s="81"/>
      <c r="G4" s="81"/>
      <c r="H4" s="81"/>
      <c r="I4" s="81"/>
      <c r="J4" s="82"/>
    </row>
    <row r="5" spans="1:10" ht="40.5" customHeight="1">
      <c r="A5" s="455" t="s">
        <v>155</v>
      </c>
      <c r="B5" s="455" t="s">
        <v>156</v>
      </c>
      <c r="C5" s="455" t="s">
        <v>157</v>
      </c>
      <c r="D5" s="455"/>
      <c r="E5" s="455"/>
      <c r="F5" s="455"/>
      <c r="G5" s="456" t="s">
        <v>158</v>
      </c>
      <c r="H5" s="456"/>
      <c r="I5" s="456"/>
      <c r="J5" s="456"/>
    </row>
    <row r="6" spans="1:10" ht="45" customHeight="1">
      <c r="A6" s="455"/>
      <c r="B6" s="455"/>
      <c r="C6" s="92" t="s">
        <v>45</v>
      </c>
      <c r="D6" s="92" t="s">
        <v>46</v>
      </c>
      <c r="E6" s="92" t="s">
        <v>159</v>
      </c>
      <c r="F6" s="92" t="s">
        <v>160</v>
      </c>
      <c r="G6" s="92" t="s">
        <v>45</v>
      </c>
      <c r="H6" s="92" t="s">
        <v>46</v>
      </c>
      <c r="I6" s="92" t="s">
        <v>159</v>
      </c>
      <c r="J6" s="92" t="s">
        <v>160</v>
      </c>
    </row>
    <row r="7" spans="1:10" ht="15.6">
      <c r="A7" s="93">
        <v>1</v>
      </c>
      <c r="B7" s="93">
        <v>2</v>
      </c>
      <c r="C7" s="92">
        <v>3</v>
      </c>
      <c r="D7" s="92">
        <v>4</v>
      </c>
      <c r="E7" s="92">
        <v>5</v>
      </c>
      <c r="F7" s="92">
        <v>6</v>
      </c>
      <c r="G7" s="92">
        <v>7</v>
      </c>
      <c r="H7" s="92">
        <v>8</v>
      </c>
      <c r="I7" s="92">
        <v>9</v>
      </c>
      <c r="J7" s="92">
        <v>10</v>
      </c>
    </row>
    <row r="8" spans="1:10" ht="15.6">
      <c r="A8" s="94">
        <v>1</v>
      </c>
      <c r="B8" s="95" t="s">
        <v>161</v>
      </c>
      <c r="C8" s="96" t="s">
        <v>162</v>
      </c>
      <c r="D8" s="96" t="s">
        <v>162</v>
      </c>
      <c r="E8" s="96" t="s">
        <v>162</v>
      </c>
      <c r="F8" s="96" t="s">
        <v>162</v>
      </c>
      <c r="G8" s="96"/>
      <c r="H8" s="96"/>
      <c r="I8" s="96"/>
      <c r="J8" s="97"/>
    </row>
    <row r="9" spans="1:10" ht="15.6">
      <c r="A9" s="94"/>
      <c r="B9" s="95" t="s">
        <v>81</v>
      </c>
      <c r="C9" s="96"/>
      <c r="D9" s="96"/>
      <c r="E9" s="96"/>
      <c r="F9" s="96"/>
      <c r="G9" s="96"/>
      <c r="H9" s="96"/>
      <c r="I9" s="96"/>
      <c r="J9" s="97"/>
    </row>
    <row r="10" spans="1:10" ht="15.6">
      <c r="A10" s="98" t="s">
        <v>163</v>
      </c>
      <c r="B10" s="99" t="s">
        <v>164</v>
      </c>
      <c r="C10" s="96"/>
      <c r="D10" s="96"/>
      <c r="E10" s="96"/>
      <c r="F10" s="96"/>
      <c r="G10" s="96"/>
      <c r="H10" s="96"/>
      <c r="I10" s="96"/>
      <c r="J10" s="97"/>
    </row>
    <row r="11" spans="1:10" ht="15.6">
      <c r="A11" s="98" t="s">
        <v>165</v>
      </c>
      <c r="B11" s="99" t="s">
        <v>166</v>
      </c>
      <c r="C11" s="96"/>
      <c r="D11" s="96"/>
      <c r="E11" s="96"/>
      <c r="F11" s="96"/>
      <c r="G11" s="96"/>
      <c r="H11" s="96"/>
      <c r="I11" s="96"/>
      <c r="J11" s="97"/>
    </row>
    <row r="12" spans="1:10" ht="46.8">
      <c r="A12" s="98" t="s">
        <v>167</v>
      </c>
      <c r="B12" s="99" t="s">
        <v>168</v>
      </c>
      <c r="C12" s="96"/>
      <c r="D12" s="96"/>
      <c r="E12" s="96"/>
      <c r="F12" s="96"/>
      <c r="G12" s="96"/>
      <c r="H12" s="96"/>
      <c r="I12" s="96"/>
      <c r="J12" s="97"/>
    </row>
    <row r="13" spans="1:10" ht="31.2">
      <c r="A13" s="94">
        <v>2</v>
      </c>
      <c r="B13" s="95" t="s">
        <v>169</v>
      </c>
      <c r="C13" s="96" t="s">
        <v>162</v>
      </c>
      <c r="D13" s="96" t="s">
        <v>162</v>
      </c>
      <c r="E13" s="96" t="s">
        <v>162</v>
      </c>
      <c r="F13" s="96" t="s">
        <v>162</v>
      </c>
      <c r="G13" s="96"/>
      <c r="H13" s="96"/>
      <c r="I13" s="96"/>
      <c r="J13" s="97"/>
    </row>
    <row r="14" spans="1:10" ht="15.6">
      <c r="A14" s="94"/>
      <c r="B14" s="95" t="s">
        <v>81</v>
      </c>
      <c r="C14" s="96"/>
      <c r="D14" s="96"/>
      <c r="E14" s="96"/>
      <c r="F14" s="96"/>
      <c r="G14" s="96"/>
      <c r="H14" s="96"/>
      <c r="I14" s="96"/>
      <c r="J14" s="97"/>
    </row>
    <row r="15" spans="1:10" ht="46.8">
      <c r="A15" s="98" t="s">
        <v>170</v>
      </c>
      <c r="B15" s="99" t="s">
        <v>171</v>
      </c>
      <c r="C15" s="96"/>
      <c r="D15" s="96"/>
      <c r="E15" s="96"/>
      <c r="F15" s="96"/>
      <c r="G15" s="96"/>
      <c r="H15" s="96"/>
      <c r="I15" s="96"/>
      <c r="J15" s="97"/>
    </row>
    <row r="16" spans="1:10" ht="31.2">
      <c r="A16" s="98" t="s">
        <v>172</v>
      </c>
      <c r="B16" s="99" t="s">
        <v>173</v>
      </c>
      <c r="C16" s="96"/>
      <c r="D16" s="96"/>
      <c r="E16" s="96"/>
      <c r="F16" s="96"/>
      <c r="G16" s="96"/>
      <c r="H16" s="96"/>
      <c r="I16" s="96"/>
      <c r="J16" s="97"/>
    </row>
    <row r="17" spans="1:10" ht="46.8">
      <c r="A17" s="98" t="s">
        <v>174</v>
      </c>
      <c r="B17" s="99" t="s">
        <v>175</v>
      </c>
      <c r="C17" s="96"/>
      <c r="D17" s="96"/>
      <c r="E17" s="96"/>
      <c r="F17" s="96"/>
      <c r="G17" s="96"/>
      <c r="H17" s="96"/>
      <c r="I17" s="96"/>
      <c r="J17" s="97"/>
    </row>
    <row r="18" spans="1:10" ht="46.8">
      <c r="A18" s="98" t="s">
        <v>176</v>
      </c>
      <c r="B18" s="99" t="s">
        <v>177</v>
      </c>
      <c r="C18" s="96"/>
      <c r="D18" s="96"/>
      <c r="E18" s="96"/>
      <c r="F18" s="96"/>
      <c r="G18" s="96"/>
      <c r="H18" s="96"/>
      <c r="I18" s="96"/>
      <c r="J18" s="97"/>
    </row>
    <row r="19" spans="1:10" ht="46.8">
      <c r="A19" s="98" t="s">
        <v>178</v>
      </c>
      <c r="B19" s="99" t="s">
        <v>177</v>
      </c>
      <c r="C19" s="96"/>
      <c r="D19" s="96"/>
      <c r="E19" s="96"/>
      <c r="F19" s="96"/>
      <c r="G19" s="96"/>
      <c r="H19" s="96"/>
      <c r="I19" s="96"/>
      <c r="J19" s="97"/>
    </row>
    <row r="20" spans="1:10" ht="31.2">
      <c r="A20" s="94">
        <v>3</v>
      </c>
      <c r="B20" s="95" t="s">
        <v>179</v>
      </c>
      <c r="C20" s="96"/>
      <c r="D20" s="96"/>
      <c r="E20" s="96"/>
      <c r="F20" s="96"/>
      <c r="G20" s="96"/>
      <c r="H20" s="96"/>
      <c r="I20" s="96"/>
      <c r="J20" s="97"/>
    </row>
    <row r="21" spans="1:10" ht="24" customHeight="1">
      <c r="A21" s="100">
        <v>4</v>
      </c>
      <c r="B21" s="95" t="s">
        <v>122</v>
      </c>
      <c r="C21" s="96"/>
      <c r="D21" s="96"/>
      <c r="E21" s="96"/>
      <c r="F21" s="96"/>
      <c r="G21" s="96"/>
      <c r="H21" s="96"/>
      <c r="I21" s="96"/>
      <c r="J21" s="97"/>
    </row>
    <row r="24" spans="1:10" ht="12.75" customHeight="1">
      <c r="B24" s="368" t="s">
        <v>133</v>
      </c>
    </row>
    <row r="26" spans="1:10">
      <c r="B26" s="67" t="s">
        <v>134</v>
      </c>
    </row>
    <row r="28" spans="1:10">
      <c r="B28" s="67" t="s">
        <v>135</v>
      </c>
    </row>
  </sheetData>
  <mergeCells count="6">
    <mergeCell ref="A2:J2"/>
    <mergeCell ref="A3:J3"/>
    <mergeCell ref="A5:A6"/>
    <mergeCell ref="B5:B6"/>
    <mergeCell ref="C5:F5"/>
    <mergeCell ref="G5:J5"/>
  </mergeCells>
  <printOptions horizontalCentered="1"/>
  <pageMargins left="0.70866141732283472" right="0" top="0" bottom="0" header="0.31496062992125984" footer="0.31496062992125984"/>
  <pageSetup paperSize="9" scale="7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4"/>
  <sheetViews>
    <sheetView workbookViewId="0">
      <selection activeCell="B2" sqref="B2"/>
    </sheetView>
  </sheetViews>
  <sheetFormatPr defaultRowHeight="13.2"/>
  <cols>
    <col min="1" max="1" width="19.109375" style="67" customWidth="1"/>
    <col min="2" max="2" width="12.6640625" style="67" customWidth="1"/>
    <col min="3" max="3" width="11.6640625" style="67" customWidth="1"/>
    <col min="4" max="4" width="8.109375" style="67" customWidth="1"/>
    <col min="5" max="5" width="9.33203125" style="67" customWidth="1"/>
    <col min="6" max="6" width="9" style="67" customWidth="1"/>
    <col min="7" max="7" width="9.44140625" style="67" customWidth="1"/>
    <col min="8" max="8" width="10.44140625" style="67" customWidth="1"/>
    <col min="9" max="234" width="9.109375" style="67"/>
    <col min="235" max="235" width="17.44140625" style="67" customWidth="1"/>
    <col min="236" max="236" width="8.88671875" style="67" customWidth="1"/>
    <col min="237" max="237" width="17.44140625" style="67" customWidth="1"/>
    <col min="238" max="239" width="6" style="67" customWidth="1"/>
    <col min="240" max="240" width="7.88671875" style="67" customWidth="1"/>
    <col min="241" max="241" width="6.88671875" style="67" customWidth="1"/>
    <col min="242" max="242" width="5.88671875" style="67" customWidth="1"/>
    <col min="243" max="243" width="5.6640625" style="67" customWidth="1"/>
    <col min="244" max="244" width="7.88671875" style="67" customWidth="1"/>
    <col min="245" max="245" width="6.88671875" style="67" customWidth="1"/>
    <col min="246" max="246" width="5.5546875" style="67" customWidth="1"/>
    <col min="247" max="247" width="6" style="67" customWidth="1"/>
    <col min="248" max="248" width="7.109375" style="67" customWidth="1"/>
    <col min="249" max="249" width="7" style="67" customWidth="1"/>
    <col min="250" max="250" width="6.33203125" style="67" customWidth="1"/>
    <col min="251" max="251" width="6.44140625" style="67" customWidth="1"/>
    <col min="252" max="252" width="8" style="67" customWidth="1"/>
    <col min="253" max="253" width="7.5546875" style="67" customWidth="1"/>
    <col min="254" max="254" width="9.44140625" style="67" customWidth="1"/>
    <col min="255" max="255" width="10.44140625" style="67" customWidth="1"/>
    <col min="256" max="256" width="9.6640625" style="67" customWidth="1"/>
    <col min="257" max="257" width="10.33203125" style="67" customWidth="1"/>
    <col min="258" max="258" width="8.6640625" style="67" customWidth="1"/>
    <col min="259" max="490" width="9.109375" style="67"/>
    <col min="491" max="491" width="17.44140625" style="67" customWidth="1"/>
    <col min="492" max="492" width="8.88671875" style="67" customWidth="1"/>
    <col min="493" max="493" width="17.44140625" style="67" customWidth="1"/>
    <col min="494" max="495" width="6" style="67" customWidth="1"/>
    <col min="496" max="496" width="7.88671875" style="67" customWidth="1"/>
    <col min="497" max="497" width="6.88671875" style="67" customWidth="1"/>
    <col min="498" max="498" width="5.88671875" style="67" customWidth="1"/>
    <col min="499" max="499" width="5.6640625" style="67" customWidth="1"/>
    <col min="500" max="500" width="7.88671875" style="67" customWidth="1"/>
    <col min="501" max="501" width="6.88671875" style="67" customWidth="1"/>
    <col min="502" max="502" width="5.5546875" style="67" customWidth="1"/>
    <col min="503" max="503" width="6" style="67" customWidth="1"/>
    <col min="504" max="504" width="7.109375" style="67" customWidth="1"/>
    <col min="505" max="505" width="7" style="67" customWidth="1"/>
    <col min="506" max="506" width="6.33203125" style="67" customWidth="1"/>
    <col min="507" max="507" width="6.44140625" style="67" customWidth="1"/>
    <col min="508" max="508" width="8" style="67" customWidth="1"/>
    <col min="509" max="509" width="7.5546875" style="67" customWidth="1"/>
    <col min="510" max="510" width="9.44140625" style="67" customWidth="1"/>
    <col min="511" max="511" width="10.44140625" style="67" customWidth="1"/>
    <col min="512" max="512" width="9.6640625" style="67" customWidth="1"/>
    <col min="513" max="513" width="10.33203125" style="67" customWidth="1"/>
    <col min="514" max="514" width="8.6640625" style="67" customWidth="1"/>
    <col min="515" max="746" width="9.109375" style="67"/>
    <col min="747" max="747" width="17.44140625" style="67" customWidth="1"/>
    <col min="748" max="748" width="8.88671875" style="67" customWidth="1"/>
    <col min="749" max="749" width="17.44140625" style="67" customWidth="1"/>
    <col min="750" max="751" width="6" style="67" customWidth="1"/>
    <col min="752" max="752" width="7.88671875" style="67" customWidth="1"/>
    <col min="753" max="753" width="6.88671875" style="67" customWidth="1"/>
    <col min="754" max="754" width="5.88671875" style="67" customWidth="1"/>
    <col min="755" max="755" width="5.6640625" style="67" customWidth="1"/>
    <col min="756" max="756" width="7.88671875" style="67" customWidth="1"/>
    <col min="757" max="757" width="6.88671875" style="67" customWidth="1"/>
    <col min="758" max="758" width="5.5546875" style="67" customWidth="1"/>
    <col min="759" max="759" width="6" style="67" customWidth="1"/>
    <col min="760" max="760" width="7.109375" style="67" customWidth="1"/>
    <col min="761" max="761" width="7" style="67" customWidth="1"/>
    <col min="762" max="762" width="6.33203125" style="67" customWidth="1"/>
    <col min="763" max="763" width="6.44140625" style="67" customWidth="1"/>
    <col min="764" max="764" width="8" style="67" customWidth="1"/>
    <col min="765" max="765" width="7.5546875" style="67" customWidth="1"/>
    <col min="766" max="766" width="9.44140625" style="67" customWidth="1"/>
    <col min="767" max="767" width="10.44140625" style="67" customWidth="1"/>
    <col min="768" max="768" width="9.6640625" style="67" customWidth="1"/>
    <col min="769" max="769" width="10.33203125" style="67" customWidth="1"/>
    <col min="770" max="770" width="8.6640625" style="67" customWidth="1"/>
    <col min="771" max="1002" width="9.109375" style="67"/>
    <col min="1003" max="1003" width="17.44140625" style="67" customWidth="1"/>
    <col min="1004" max="1004" width="8.88671875" style="67" customWidth="1"/>
    <col min="1005" max="1005" width="17.44140625" style="67" customWidth="1"/>
    <col min="1006" max="1007" width="6" style="67" customWidth="1"/>
    <col min="1008" max="1008" width="7.88671875" style="67" customWidth="1"/>
    <col min="1009" max="1009" width="6.88671875" style="67" customWidth="1"/>
    <col min="1010" max="1010" width="5.88671875" style="67" customWidth="1"/>
    <col min="1011" max="1011" width="5.6640625" style="67" customWidth="1"/>
    <col min="1012" max="1012" width="7.88671875" style="67" customWidth="1"/>
    <col min="1013" max="1013" width="6.88671875" style="67" customWidth="1"/>
    <col min="1014" max="1014" width="5.5546875" style="67" customWidth="1"/>
    <col min="1015" max="1015" width="6" style="67" customWidth="1"/>
    <col min="1016" max="1016" width="7.109375" style="67" customWidth="1"/>
    <col min="1017" max="1017" width="7" style="67" customWidth="1"/>
    <col min="1018" max="1018" width="6.33203125" style="67" customWidth="1"/>
    <col min="1019" max="1019" width="6.44140625" style="67" customWidth="1"/>
    <col min="1020" max="1020" width="8" style="67" customWidth="1"/>
    <col min="1021" max="1021" width="7.5546875" style="67" customWidth="1"/>
    <col min="1022" max="1022" width="9.44140625" style="67" customWidth="1"/>
    <col min="1023" max="1023" width="10.44140625" style="67" customWidth="1"/>
    <col min="1024" max="1024" width="9.6640625" style="67" customWidth="1"/>
    <col min="1025" max="1025" width="10.33203125" style="67" customWidth="1"/>
    <col min="1026" max="1026" width="8.6640625" style="67" customWidth="1"/>
    <col min="1027" max="1258" width="9.109375" style="67"/>
    <col min="1259" max="1259" width="17.44140625" style="67" customWidth="1"/>
    <col min="1260" max="1260" width="8.88671875" style="67" customWidth="1"/>
    <col min="1261" max="1261" width="17.44140625" style="67" customWidth="1"/>
    <col min="1262" max="1263" width="6" style="67" customWidth="1"/>
    <col min="1264" max="1264" width="7.88671875" style="67" customWidth="1"/>
    <col min="1265" max="1265" width="6.88671875" style="67" customWidth="1"/>
    <col min="1266" max="1266" width="5.88671875" style="67" customWidth="1"/>
    <col min="1267" max="1267" width="5.6640625" style="67" customWidth="1"/>
    <col min="1268" max="1268" width="7.88671875" style="67" customWidth="1"/>
    <col min="1269" max="1269" width="6.88671875" style="67" customWidth="1"/>
    <col min="1270" max="1270" width="5.5546875" style="67" customWidth="1"/>
    <col min="1271" max="1271" width="6" style="67" customWidth="1"/>
    <col min="1272" max="1272" width="7.109375" style="67" customWidth="1"/>
    <col min="1273" max="1273" width="7" style="67" customWidth="1"/>
    <col min="1274" max="1274" width="6.33203125" style="67" customWidth="1"/>
    <col min="1275" max="1275" width="6.44140625" style="67" customWidth="1"/>
    <col min="1276" max="1276" width="8" style="67" customWidth="1"/>
    <col min="1277" max="1277" width="7.5546875" style="67" customWidth="1"/>
    <col min="1278" max="1278" width="9.44140625" style="67" customWidth="1"/>
    <col min="1279" max="1279" width="10.44140625" style="67" customWidth="1"/>
    <col min="1280" max="1280" width="9.6640625" style="67" customWidth="1"/>
    <col min="1281" max="1281" width="10.33203125" style="67" customWidth="1"/>
    <col min="1282" max="1282" width="8.6640625" style="67" customWidth="1"/>
    <col min="1283" max="1514" width="9.109375" style="67"/>
    <col min="1515" max="1515" width="17.44140625" style="67" customWidth="1"/>
    <col min="1516" max="1516" width="8.88671875" style="67" customWidth="1"/>
    <col min="1517" max="1517" width="17.44140625" style="67" customWidth="1"/>
    <col min="1518" max="1519" width="6" style="67" customWidth="1"/>
    <col min="1520" max="1520" width="7.88671875" style="67" customWidth="1"/>
    <col min="1521" max="1521" width="6.88671875" style="67" customWidth="1"/>
    <col min="1522" max="1522" width="5.88671875" style="67" customWidth="1"/>
    <col min="1523" max="1523" width="5.6640625" style="67" customWidth="1"/>
    <col min="1524" max="1524" width="7.88671875" style="67" customWidth="1"/>
    <col min="1525" max="1525" width="6.88671875" style="67" customWidth="1"/>
    <col min="1526" max="1526" width="5.5546875" style="67" customWidth="1"/>
    <col min="1527" max="1527" width="6" style="67" customWidth="1"/>
    <col min="1528" max="1528" width="7.109375" style="67" customWidth="1"/>
    <col min="1529" max="1529" width="7" style="67" customWidth="1"/>
    <col min="1530" max="1530" width="6.33203125" style="67" customWidth="1"/>
    <col min="1531" max="1531" width="6.44140625" style="67" customWidth="1"/>
    <col min="1532" max="1532" width="8" style="67" customWidth="1"/>
    <col min="1533" max="1533" width="7.5546875" style="67" customWidth="1"/>
    <col min="1534" max="1534" width="9.44140625" style="67" customWidth="1"/>
    <col min="1535" max="1535" width="10.44140625" style="67" customWidth="1"/>
    <col min="1536" max="1536" width="9.6640625" style="67" customWidth="1"/>
    <col min="1537" max="1537" width="10.33203125" style="67" customWidth="1"/>
    <col min="1538" max="1538" width="8.6640625" style="67" customWidth="1"/>
    <col min="1539" max="1770" width="9.109375" style="67"/>
    <col min="1771" max="1771" width="17.44140625" style="67" customWidth="1"/>
    <col min="1772" max="1772" width="8.88671875" style="67" customWidth="1"/>
    <col min="1773" max="1773" width="17.44140625" style="67" customWidth="1"/>
    <col min="1774" max="1775" width="6" style="67" customWidth="1"/>
    <col min="1776" max="1776" width="7.88671875" style="67" customWidth="1"/>
    <col min="1777" max="1777" width="6.88671875" style="67" customWidth="1"/>
    <col min="1778" max="1778" width="5.88671875" style="67" customWidth="1"/>
    <col min="1779" max="1779" width="5.6640625" style="67" customWidth="1"/>
    <col min="1780" max="1780" width="7.88671875" style="67" customWidth="1"/>
    <col min="1781" max="1781" width="6.88671875" style="67" customWidth="1"/>
    <col min="1782" max="1782" width="5.5546875" style="67" customWidth="1"/>
    <col min="1783" max="1783" width="6" style="67" customWidth="1"/>
    <col min="1784" max="1784" width="7.109375" style="67" customWidth="1"/>
    <col min="1785" max="1785" width="7" style="67" customWidth="1"/>
    <col min="1786" max="1786" width="6.33203125" style="67" customWidth="1"/>
    <col min="1787" max="1787" width="6.44140625" style="67" customWidth="1"/>
    <col min="1788" max="1788" width="8" style="67" customWidth="1"/>
    <col min="1789" max="1789" width="7.5546875" style="67" customWidth="1"/>
    <col min="1790" max="1790" width="9.44140625" style="67" customWidth="1"/>
    <col min="1791" max="1791" width="10.44140625" style="67" customWidth="1"/>
    <col min="1792" max="1792" width="9.6640625" style="67" customWidth="1"/>
    <col min="1793" max="1793" width="10.33203125" style="67" customWidth="1"/>
    <col min="1794" max="1794" width="8.6640625" style="67" customWidth="1"/>
    <col min="1795" max="2026" width="9.109375" style="67"/>
    <col min="2027" max="2027" width="17.44140625" style="67" customWidth="1"/>
    <col min="2028" max="2028" width="8.88671875" style="67" customWidth="1"/>
    <col min="2029" max="2029" width="17.44140625" style="67" customWidth="1"/>
    <col min="2030" max="2031" width="6" style="67" customWidth="1"/>
    <col min="2032" max="2032" width="7.88671875" style="67" customWidth="1"/>
    <col min="2033" max="2033" width="6.88671875" style="67" customWidth="1"/>
    <col min="2034" max="2034" width="5.88671875" style="67" customWidth="1"/>
    <col min="2035" max="2035" width="5.6640625" style="67" customWidth="1"/>
    <col min="2036" max="2036" width="7.88671875" style="67" customWidth="1"/>
    <col min="2037" max="2037" width="6.88671875" style="67" customWidth="1"/>
    <col min="2038" max="2038" width="5.5546875" style="67" customWidth="1"/>
    <col min="2039" max="2039" width="6" style="67" customWidth="1"/>
    <col min="2040" max="2040" width="7.109375" style="67" customWidth="1"/>
    <col min="2041" max="2041" width="7" style="67" customWidth="1"/>
    <col min="2042" max="2042" width="6.33203125" style="67" customWidth="1"/>
    <col min="2043" max="2043" width="6.44140625" style="67" customWidth="1"/>
    <col min="2044" max="2044" width="8" style="67" customWidth="1"/>
    <col min="2045" max="2045" width="7.5546875" style="67" customWidth="1"/>
    <col min="2046" max="2046" width="9.44140625" style="67" customWidth="1"/>
    <col min="2047" max="2047" width="10.44140625" style="67" customWidth="1"/>
    <col min="2048" max="2048" width="9.6640625" style="67" customWidth="1"/>
    <col min="2049" max="2049" width="10.33203125" style="67" customWidth="1"/>
    <col min="2050" max="2050" width="8.6640625" style="67" customWidth="1"/>
    <col min="2051" max="2282" width="9.109375" style="67"/>
    <col min="2283" max="2283" width="17.44140625" style="67" customWidth="1"/>
    <col min="2284" max="2284" width="8.88671875" style="67" customWidth="1"/>
    <col min="2285" max="2285" width="17.44140625" style="67" customWidth="1"/>
    <col min="2286" max="2287" width="6" style="67" customWidth="1"/>
    <col min="2288" max="2288" width="7.88671875" style="67" customWidth="1"/>
    <col min="2289" max="2289" width="6.88671875" style="67" customWidth="1"/>
    <col min="2290" max="2290" width="5.88671875" style="67" customWidth="1"/>
    <col min="2291" max="2291" width="5.6640625" style="67" customWidth="1"/>
    <col min="2292" max="2292" width="7.88671875" style="67" customWidth="1"/>
    <col min="2293" max="2293" width="6.88671875" style="67" customWidth="1"/>
    <col min="2294" max="2294" width="5.5546875" style="67" customWidth="1"/>
    <col min="2295" max="2295" width="6" style="67" customWidth="1"/>
    <col min="2296" max="2296" width="7.109375" style="67" customWidth="1"/>
    <col min="2297" max="2297" width="7" style="67" customWidth="1"/>
    <col min="2298" max="2298" width="6.33203125" style="67" customWidth="1"/>
    <col min="2299" max="2299" width="6.44140625" style="67" customWidth="1"/>
    <col min="2300" max="2300" width="8" style="67" customWidth="1"/>
    <col min="2301" max="2301" width="7.5546875" style="67" customWidth="1"/>
    <col min="2302" max="2302" width="9.44140625" style="67" customWidth="1"/>
    <col min="2303" max="2303" width="10.44140625" style="67" customWidth="1"/>
    <col min="2304" max="2304" width="9.6640625" style="67" customWidth="1"/>
    <col min="2305" max="2305" width="10.33203125" style="67" customWidth="1"/>
    <col min="2306" max="2306" width="8.6640625" style="67" customWidth="1"/>
    <col min="2307" max="2538" width="9.109375" style="67"/>
    <col min="2539" max="2539" width="17.44140625" style="67" customWidth="1"/>
    <col min="2540" max="2540" width="8.88671875" style="67" customWidth="1"/>
    <col min="2541" max="2541" width="17.44140625" style="67" customWidth="1"/>
    <col min="2542" max="2543" width="6" style="67" customWidth="1"/>
    <col min="2544" max="2544" width="7.88671875" style="67" customWidth="1"/>
    <col min="2545" max="2545" width="6.88671875" style="67" customWidth="1"/>
    <col min="2546" max="2546" width="5.88671875" style="67" customWidth="1"/>
    <col min="2547" max="2547" width="5.6640625" style="67" customWidth="1"/>
    <col min="2548" max="2548" width="7.88671875" style="67" customWidth="1"/>
    <col min="2549" max="2549" width="6.88671875" style="67" customWidth="1"/>
    <col min="2550" max="2550" width="5.5546875" style="67" customWidth="1"/>
    <col min="2551" max="2551" width="6" style="67" customWidth="1"/>
    <col min="2552" max="2552" width="7.109375" style="67" customWidth="1"/>
    <col min="2553" max="2553" width="7" style="67" customWidth="1"/>
    <col min="2554" max="2554" width="6.33203125" style="67" customWidth="1"/>
    <col min="2555" max="2555" width="6.44140625" style="67" customWidth="1"/>
    <col min="2556" max="2556" width="8" style="67" customWidth="1"/>
    <col min="2557" max="2557" width="7.5546875" style="67" customWidth="1"/>
    <col min="2558" max="2558" width="9.44140625" style="67" customWidth="1"/>
    <col min="2559" max="2559" width="10.44140625" style="67" customWidth="1"/>
    <col min="2560" max="2560" width="9.6640625" style="67" customWidth="1"/>
    <col min="2561" max="2561" width="10.33203125" style="67" customWidth="1"/>
    <col min="2562" max="2562" width="8.6640625" style="67" customWidth="1"/>
    <col min="2563" max="2794" width="9.109375" style="67"/>
    <col min="2795" max="2795" width="17.44140625" style="67" customWidth="1"/>
    <col min="2796" max="2796" width="8.88671875" style="67" customWidth="1"/>
    <col min="2797" max="2797" width="17.44140625" style="67" customWidth="1"/>
    <col min="2798" max="2799" width="6" style="67" customWidth="1"/>
    <col min="2800" max="2800" width="7.88671875" style="67" customWidth="1"/>
    <col min="2801" max="2801" width="6.88671875" style="67" customWidth="1"/>
    <col min="2802" max="2802" width="5.88671875" style="67" customWidth="1"/>
    <col min="2803" max="2803" width="5.6640625" style="67" customWidth="1"/>
    <col min="2804" max="2804" width="7.88671875" style="67" customWidth="1"/>
    <col min="2805" max="2805" width="6.88671875" style="67" customWidth="1"/>
    <col min="2806" max="2806" width="5.5546875" style="67" customWidth="1"/>
    <col min="2807" max="2807" width="6" style="67" customWidth="1"/>
    <col min="2808" max="2808" width="7.109375" style="67" customWidth="1"/>
    <col min="2809" max="2809" width="7" style="67" customWidth="1"/>
    <col min="2810" max="2810" width="6.33203125" style="67" customWidth="1"/>
    <col min="2811" max="2811" width="6.44140625" style="67" customWidth="1"/>
    <col min="2812" max="2812" width="8" style="67" customWidth="1"/>
    <col min="2813" max="2813" width="7.5546875" style="67" customWidth="1"/>
    <col min="2814" max="2814" width="9.44140625" style="67" customWidth="1"/>
    <col min="2815" max="2815" width="10.44140625" style="67" customWidth="1"/>
    <col min="2816" max="2816" width="9.6640625" style="67" customWidth="1"/>
    <col min="2817" max="2817" width="10.33203125" style="67" customWidth="1"/>
    <col min="2818" max="2818" width="8.6640625" style="67" customWidth="1"/>
    <col min="2819" max="3050" width="9.109375" style="67"/>
    <col min="3051" max="3051" width="17.44140625" style="67" customWidth="1"/>
    <col min="3052" max="3052" width="8.88671875" style="67" customWidth="1"/>
    <col min="3053" max="3053" width="17.44140625" style="67" customWidth="1"/>
    <col min="3054" max="3055" width="6" style="67" customWidth="1"/>
    <col min="3056" max="3056" width="7.88671875" style="67" customWidth="1"/>
    <col min="3057" max="3057" width="6.88671875" style="67" customWidth="1"/>
    <col min="3058" max="3058" width="5.88671875" style="67" customWidth="1"/>
    <col min="3059" max="3059" width="5.6640625" style="67" customWidth="1"/>
    <col min="3060" max="3060" width="7.88671875" style="67" customWidth="1"/>
    <col min="3061" max="3061" width="6.88671875" style="67" customWidth="1"/>
    <col min="3062" max="3062" width="5.5546875" style="67" customWidth="1"/>
    <col min="3063" max="3063" width="6" style="67" customWidth="1"/>
    <col min="3064" max="3064" width="7.109375" style="67" customWidth="1"/>
    <col min="3065" max="3065" width="7" style="67" customWidth="1"/>
    <col min="3066" max="3066" width="6.33203125" style="67" customWidth="1"/>
    <col min="3067" max="3067" width="6.44140625" style="67" customWidth="1"/>
    <col min="3068" max="3068" width="8" style="67" customWidth="1"/>
    <col min="3069" max="3069" width="7.5546875" style="67" customWidth="1"/>
    <col min="3070" max="3070" width="9.44140625" style="67" customWidth="1"/>
    <col min="3071" max="3071" width="10.44140625" style="67" customWidth="1"/>
    <col min="3072" max="3072" width="9.6640625" style="67" customWidth="1"/>
    <col min="3073" max="3073" width="10.33203125" style="67" customWidth="1"/>
    <col min="3074" max="3074" width="8.6640625" style="67" customWidth="1"/>
    <col min="3075" max="3306" width="9.109375" style="67"/>
    <col min="3307" max="3307" width="17.44140625" style="67" customWidth="1"/>
    <col min="3308" max="3308" width="8.88671875" style="67" customWidth="1"/>
    <col min="3309" max="3309" width="17.44140625" style="67" customWidth="1"/>
    <col min="3310" max="3311" width="6" style="67" customWidth="1"/>
    <col min="3312" max="3312" width="7.88671875" style="67" customWidth="1"/>
    <col min="3313" max="3313" width="6.88671875" style="67" customWidth="1"/>
    <col min="3314" max="3314" width="5.88671875" style="67" customWidth="1"/>
    <col min="3315" max="3315" width="5.6640625" style="67" customWidth="1"/>
    <col min="3316" max="3316" width="7.88671875" style="67" customWidth="1"/>
    <col min="3317" max="3317" width="6.88671875" style="67" customWidth="1"/>
    <col min="3318" max="3318" width="5.5546875" style="67" customWidth="1"/>
    <col min="3319" max="3319" width="6" style="67" customWidth="1"/>
    <col min="3320" max="3320" width="7.109375" style="67" customWidth="1"/>
    <col min="3321" max="3321" width="7" style="67" customWidth="1"/>
    <col min="3322" max="3322" width="6.33203125" style="67" customWidth="1"/>
    <col min="3323" max="3323" width="6.44140625" style="67" customWidth="1"/>
    <col min="3324" max="3324" width="8" style="67" customWidth="1"/>
    <col min="3325" max="3325" width="7.5546875" style="67" customWidth="1"/>
    <col min="3326" max="3326" width="9.44140625" style="67" customWidth="1"/>
    <col min="3327" max="3327" width="10.44140625" style="67" customWidth="1"/>
    <col min="3328" max="3328" width="9.6640625" style="67" customWidth="1"/>
    <col min="3329" max="3329" width="10.33203125" style="67" customWidth="1"/>
    <col min="3330" max="3330" width="8.6640625" style="67" customWidth="1"/>
    <col min="3331" max="3562" width="9.109375" style="67"/>
    <col min="3563" max="3563" width="17.44140625" style="67" customWidth="1"/>
    <col min="3564" max="3564" width="8.88671875" style="67" customWidth="1"/>
    <col min="3565" max="3565" width="17.44140625" style="67" customWidth="1"/>
    <col min="3566" max="3567" width="6" style="67" customWidth="1"/>
    <col min="3568" max="3568" width="7.88671875" style="67" customWidth="1"/>
    <col min="3569" max="3569" width="6.88671875" style="67" customWidth="1"/>
    <col min="3570" max="3570" width="5.88671875" style="67" customWidth="1"/>
    <col min="3571" max="3571" width="5.6640625" style="67" customWidth="1"/>
    <col min="3572" max="3572" width="7.88671875" style="67" customWidth="1"/>
    <col min="3573" max="3573" width="6.88671875" style="67" customWidth="1"/>
    <col min="3574" max="3574" width="5.5546875" style="67" customWidth="1"/>
    <col min="3575" max="3575" width="6" style="67" customWidth="1"/>
    <col min="3576" max="3576" width="7.109375" style="67" customWidth="1"/>
    <col min="3577" max="3577" width="7" style="67" customWidth="1"/>
    <col min="3578" max="3578" width="6.33203125" style="67" customWidth="1"/>
    <col min="3579" max="3579" width="6.44140625" style="67" customWidth="1"/>
    <col min="3580" max="3580" width="8" style="67" customWidth="1"/>
    <col min="3581" max="3581" width="7.5546875" style="67" customWidth="1"/>
    <col min="3582" max="3582" width="9.44140625" style="67" customWidth="1"/>
    <col min="3583" max="3583" width="10.44140625" style="67" customWidth="1"/>
    <col min="3584" max="3584" width="9.6640625" style="67" customWidth="1"/>
    <col min="3585" max="3585" width="10.33203125" style="67" customWidth="1"/>
    <col min="3586" max="3586" width="8.6640625" style="67" customWidth="1"/>
    <col min="3587" max="3818" width="9.109375" style="67"/>
    <col min="3819" max="3819" width="17.44140625" style="67" customWidth="1"/>
    <col min="3820" max="3820" width="8.88671875" style="67" customWidth="1"/>
    <col min="3821" max="3821" width="17.44140625" style="67" customWidth="1"/>
    <col min="3822" max="3823" width="6" style="67" customWidth="1"/>
    <col min="3824" max="3824" width="7.88671875" style="67" customWidth="1"/>
    <col min="3825" max="3825" width="6.88671875" style="67" customWidth="1"/>
    <col min="3826" max="3826" width="5.88671875" style="67" customWidth="1"/>
    <col min="3827" max="3827" width="5.6640625" style="67" customWidth="1"/>
    <col min="3828" max="3828" width="7.88671875" style="67" customWidth="1"/>
    <col min="3829" max="3829" width="6.88671875" style="67" customWidth="1"/>
    <col min="3830" max="3830" width="5.5546875" style="67" customWidth="1"/>
    <col min="3831" max="3831" width="6" style="67" customWidth="1"/>
    <col min="3832" max="3832" width="7.109375" style="67" customWidth="1"/>
    <col min="3833" max="3833" width="7" style="67" customWidth="1"/>
    <col min="3834" max="3834" width="6.33203125" style="67" customWidth="1"/>
    <col min="3835" max="3835" width="6.44140625" style="67" customWidth="1"/>
    <col min="3836" max="3836" width="8" style="67" customWidth="1"/>
    <col min="3837" max="3837" width="7.5546875" style="67" customWidth="1"/>
    <col min="3838" max="3838" width="9.44140625" style="67" customWidth="1"/>
    <col min="3839" max="3839" width="10.44140625" style="67" customWidth="1"/>
    <col min="3840" max="3840" width="9.6640625" style="67" customWidth="1"/>
    <col min="3841" max="3841" width="10.33203125" style="67" customWidth="1"/>
    <col min="3842" max="3842" width="8.6640625" style="67" customWidth="1"/>
    <col min="3843" max="4074" width="9.109375" style="67"/>
    <col min="4075" max="4075" width="17.44140625" style="67" customWidth="1"/>
    <col min="4076" max="4076" width="8.88671875" style="67" customWidth="1"/>
    <col min="4077" max="4077" width="17.44140625" style="67" customWidth="1"/>
    <col min="4078" max="4079" width="6" style="67" customWidth="1"/>
    <col min="4080" max="4080" width="7.88671875" style="67" customWidth="1"/>
    <col min="4081" max="4081" width="6.88671875" style="67" customWidth="1"/>
    <col min="4082" max="4082" width="5.88671875" style="67" customWidth="1"/>
    <col min="4083" max="4083" width="5.6640625" style="67" customWidth="1"/>
    <col min="4084" max="4084" width="7.88671875" style="67" customWidth="1"/>
    <col min="4085" max="4085" width="6.88671875" style="67" customWidth="1"/>
    <col min="4086" max="4086" width="5.5546875" style="67" customWidth="1"/>
    <col min="4087" max="4087" width="6" style="67" customWidth="1"/>
    <col min="4088" max="4088" width="7.109375" style="67" customWidth="1"/>
    <col min="4089" max="4089" width="7" style="67" customWidth="1"/>
    <col min="4090" max="4090" width="6.33203125" style="67" customWidth="1"/>
    <col min="4091" max="4091" width="6.44140625" style="67" customWidth="1"/>
    <col min="4092" max="4092" width="8" style="67" customWidth="1"/>
    <col min="4093" max="4093" width="7.5546875" style="67" customWidth="1"/>
    <col min="4094" max="4094" width="9.44140625" style="67" customWidth="1"/>
    <col min="4095" max="4095" width="10.44140625" style="67" customWidth="1"/>
    <col min="4096" max="4096" width="9.6640625" style="67" customWidth="1"/>
    <col min="4097" max="4097" width="10.33203125" style="67" customWidth="1"/>
    <col min="4098" max="4098" width="8.6640625" style="67" customWidth="1"/>
    <col min="4099" max="4330" width="9.109375" style="67"/>
    <col min="4331" max="4331" width="17.44140625" style="67" customWidth="1"/>
    <col min="4332" max="4332" width="8.88671875" style="67" customWidth="1"/>
    <col min="4333" max="4333" width="17.44140625" style="67" customWidth="1"/>
    <col min="4334" max="4335" width="6" style="67" customWidth="1"/>
    <col min="4336" max="4336" width="7.88671875" style="67" customWidth="1"/>
    <col min="4337" max="4337" width="6.88671875" style="67" customWidth="1"/>
    <col min="4338" max="4338" width="5.88671875" style="67" customWidth="1"/>
    <col min="4339" max="4339" width="5.6640625" style="67" customWidth="1"/>
    <col min="4340" max="4340" width="7.88671875" style="67" customWidth="1"/>
    <col min="4341" max="4341" width="6.88671875" style="67" customWidth="1"/>
    <col min="4342" max="4342" width="5.5546875" style="67" customWidth="1"/>
    <col min="4343" max="4343" width="6" style="67" customWidth="1"/>
    <col min="4344" max="4344" width="7.109375" style="67" customWidth="1"/>
    <col min="4345" max="4345" width="7" style="67" customWidth="1"/>
    <col min="4346" max="4346" width="6.33203125" style="67" customWidth="1"/>
    <col min="4347" max="4347" width="6.44140625" style="67" customWidth="1"/>
    <col min="4348" max="4348" width="8" style="67" customWidth="1"/>
    <col min="4349" max="4349" width="7.5546875" style="67" customWidth="1"/>
    <col min="4350" max="4350" width="9.44140625" style="67" customWidth="1"/>
    <col min="4351" max="4351" width="10.44140625" style="67" customWidth="1"/>
    <col min="4352" max="4352" width="9.6640625" style="67" customWidth="1"/>
    <col min="4353" max="4353" width="10.33203125" style="67" customWidth="1"/>
    <col min="4354" max="4354" width="8.6640625" style="67" customWidth="1"/>
    <col min="4355" max="4586" width="9.109375" style="67"/>
    <col min="4587" max="4587" width="17.44140625" style="67" customWidth="1"/>
    <col min="4588" max="4588" width="8.88671875" style="67" customWidth="1"/>
    <col min="4589" max="4589" width="17.44140625" style="67" customWidth="1"/>
    <col min="4590" max="4591" width="6" style="67" customWidth="1"/>
    <col min="4592" max="4592" width="7.88671875" style="67" customWidth="1"/>
    <col min="4593" max="4593" width="6.88671875" style="67" customWidth="1"/>
    <col min="4594" max="4594" width="5.88671875" style="67" customWidth="1"/>
    <col min="4595" max="4595" width="5.6640625" style="67" customWidth="1"/>
    <col min="4596" max="4596" width="7.88671875" style="67" customWidth="1"/>
    <col min="4597" max="4597" width="6.88671875" style="67" customWidth="1"/>
    <col min="4598" max="4598" width="5.5546875" style="67" customWidth="1"/>
    <col min="4599" max="4599" width="6" style="67" customWidth="1"/>
    <col min="4600" max="4600" width="7.109375" style="67" customWidth="1"/>
    <col min="4601" max="4601" width="7" style="67" customWidth="1"/>
    <col min="4602" max="4602" width="6.33203125" style="67" customWidth="1"/>
    <col min="4603" max="4603" width="6.44140625" style="67" customWidth="1"/>
    <col min="4604" max="4604" width="8" style="67" customWidth="1"/>
    <col min="4605" max="4605" width="7.5546875" style="67" customWidth="1"/>
    <col min="4606" max="4606" width="9.44140625" style="67" customWidth="1"/>
    <col min="4607" max="4607" width="10.44140625" style="67" customWidth="1"/>
    <col min="4608" max="4608" width="9.6640625" style="67" customWidth="1"/>
    <col min="4609" max="4609" width="10.33203125" style="67" customWidth="1"/>
    <col min="4610" max="4610" width="8.6640625" style="67" customWidth="1"/>
    <col min="4611" max="4842" width="9.109375" style="67"/>
    <col min="4843" max="4843" width="17.44140625" style="67" customWidth="1"/>
    <col min="4844" max="4844" width="8.88671875" style="67" customWidth="1"/>
    <col min="4845" max="4845" width="17.44140625" style="67" customWidth="1"/>
    <col min="4846" max="4847" width="6" style="67" customWidth="1"/>
    <col min="4848" max="4848" width="7.88671875" style="67" customWidth="1"/>
    <col min="4849" max="4849" width="6.88671875" style="67" customWidth="1"/>
    <col min="4850" max="4850" width="5.88671875" style="67" customWidth="1"/>
    <col min="4851" max="4851" width="5.6640625" style="67" customWidth="1"/>
    <col min="4852" max="4852" width="7.88671875" style="67" customWidth="1"/>
    <col min="4853" max="4853" width="6.88671875" style="67" customWidth="1"/>
    <col min="4854" max="4854" width="5.5546875" style="67" customWidth="1"/>
    <col min="4855" max="4855" width="6" style="67" customWidth="1"/>
    <col min="4856" max="4856" width="7.109375" style="67" customWidth="1"/>
    <col min="4857" max="4857" width="7" style="67" customWidth="1"/>
    <col min="4858" max="4858" width="6.33203125" style="67" customWidth="1"/>
    <col min="4859" max="4859" width="6.44140625" style="67" customWidth="1"/>
    <col min="4860" max="4860" width="8" style="67" customWidth="1"/>
    <col min="4861" max="4861" width="7.5546875" style="67" customWidth="1"/>
    <col min="4862" max="4862" width="9.44140625" style="67" customWidth="1"/>
    <col min="4863" max="4863" width="10.44140625" style="67" customWidth="1"/>
    <col min="4864" max="4864" width="9.6640625" style="67" customWidth="1"/>
    <col min="4865" max="4865" width="10.33203125" style="67" customWidth="1"/>
    <col min="4866" max="4866" width="8.6640625" style="67" customWidth="1"/>
    <col min="4867" max="5098" width="9.109375" style="67"/>
    <col min="5099" max="5099" width="17.44140625" style="67" customWidth="1"/>
    <col min="5100" max="5100" width="8.88671875" style="67" customWidth="1"/>
    <col min="5101" max="5101" width="17.44140625" style="67" customWidth="1"/>
    <col min="5102" max="5103" width="6" style="67" customWidth="1"/>
    <col min="5104" max="5104" width="7.88671875" style="67" customWidth="1"/>
    <col min="5105" max="5105" width="6.88671875" style="67" customWidth="1"/>
    <col min="5106" max="5106" width="5.88671875" style="67" customWidth="1"/>
    <col min="5107" max="5107" width="5.6640625" style="67" customWidth="1"/>
    <col min="5108" max="5108" width="7.88671875" style="67" customWidth="1"/>
    <col min="5109" max="5109" width="6.88671875" style="67" customWidth="1"/>
    <col min="5110" max="5110" width="5.5546875" style="67" customWidth="1"/>
    <col min="5111" max="5111" width="6" style="67" customWidth="1"/>
    <col min="5112" max="5112" width="7.109375" style="67" customWidth="1"/>
    <col min="5113" max="5113" width="7" style="67" customWidth="1"/>
    <col min="5114" max="5114" width="6.33203125" style="67" customWidth="1"/>
    <col min="5115" max="5115" width="6.44140625" style="67" customWidth="1"/>
    <col min="5116" max="5116" width="8" style="67" customWidth="1"/>
    <col min="5117" max="5117" width="7.5546875" style="67" customWidth="1"/>
    <col min="5118" max="5118" width="9.44140625" style="67" customWidth="1"/>
    <col min="5119" max="5119" width="10.44140625" style="67" customWidth="1"/>
    <col min="5120" max="5120" width="9.6640625" style="67" customWidth="1"/>
    <col min="5121" max="5121" width="10.33203125" style="67" customWidth="1"/>
    <col min="5122" max="5122" width="8.6640625" style="67" customWidth="1"/>
    <col min="5123" max="5354" width="9.109375" style="67"/>
    <col min="5355" max="5355" width="17.44140625" style="67" customWidth="1"/>
    <col min="5356" max="5356" width="8.88671875" style="67" customWidth="1"/>
    <col min="5357" max="5357" width="17.44140625" style="67" customWidth="1"/>
    <col min="5358" max="5359" width="6" style="67" customWidth="1"/>
    <col min="5360" max="5360" width="7.88671875" style="67" customWidth="1"/>
    <col min="5361" max="5361" width="6.88671875" style="67" customWidth="1"/>
    <col min="5362" max="5362" width="5.88671875" style="67" customWidth="1"/>
    <col min="5363" max="5363" width="5.6640625" style="67" customWidth="1"/>
    <col min="5364" max="5364" width="7.88671875" style="67" customWidth="1"/>
    <col min="5365" max="5365" width="6.88671875" style="67" customWidth="1"/>
    <col min="5366" max="5366" width="5.5546875" style="67" customWidth="1"/>
    <col min="5367" max="5367" width="6" style="67" customWidth="1"/>
    <col min="5368" max="5368" width="7.109375" style="67" customWidth="1"/>
    <col min="5369" max="5369" width="7" style="67" customWidth="1"/>
    <col min="5370" max="5370" width="6.33203125" style="67" customWidth="1"/>
    <col min="5371" max="5371" width="6.44140625" style="67" customWidth="1"/>
    <col min="5372" max="5372" width="8" style="67" customWidth="1"/>
    <col min="5373" max="5373" width="7.5546875" style="67" customWidth="1"/>
    <col min="5374" max="5374" width="9.44140625" style="67" customWidth="1"/>
    <col min="5375" max="5375" width="10.44140625" style="67" customWidth="1"/>
    <col min="5376" max="5376" width="9.6640625" style="67" customWidth="1"/>
    <col min="5377" max="5377" width="10.33203125" style="67" customWidth="1"/>
    <col min="5378" max="5378" width="8.6640625" style="67" customWidth="1"/>
    <col min="5379" max="5610" width="9.109375" style="67"/>
    <col min="5611" max="5611" width="17.44140625" style="67" customWidth="1"/>
    <col min="5612" max="5612" width="8.88671875" style="67" customWidth="1"/>
    <col min="5613" max="5613" width="17.44140625" style="67" customWidth="1"/>
    <col min="5614" max="5615" width="6" style="67" customWidth="1"/>
    <col min="5616" max="5616" width="7.88671875" style="67" customWidth="1"/>
    <col min="5617" max="5617" width="6.88671875" style="67" customWidth="1"/>
    <col min="5618" max="5618" width="5.88671875" style="67" customWidth="1"/>
    <col min="5619" max="5619" width="5.6640625" style="67" customWidth="1"/>
    <col min="5620" max="5620" width="7.88671875" style="67" customWidth="1"/>
    <col min="5621" max="5621" width="6.88671875" style="67" customWidth="1"/>
    <col min="5622" max="5622" width="5.5546875" style="67" customWidth="1"/>
    <col min="5623" max="5623" width="6" style="67" customWidth="1"/>
    <col min="5624" max="5624" width="7.109375" style="67" customWidth="1"/>
    <col min="5625" max="5625" width="7" style="67" customWidth="1"/>
    <col min="5626" max="5626" width="6.33203125" style="67" customWidth="1"/>
    <col min="5627" max="5627" width="6.44140625" style="67" customWidth="1"/>
    <col min="5628" max="5628" width="8" style="67" customWidth="1"/>
    <col min="5629" max="5629" width="7.5546875" style="67" customWidth="1"/>
    <col min="5630" max="5630" width="9.44140625" style="67" customWidth="1"/>
    <col min="5631" max="5631" width="10.44140625" style="67" customWidth="1"/>
    <col min="5632" max="5632" width="9.6640625" style="67" customWidth="1"/>
    <col min="5633" max="5633" width="10.33203125" style="67" customWidth="1"/>
    <col min="5634" max="5634" width="8.6640625" style="67" customWidth="1"/>
    <col min="5635" max="5866" width="9.109375" style="67"/>
    <col min="5867" max="5867" width="17.44140625" style="67" customWidth="1"/>
    <col min="5868" max="5868" width="8.88671875" style="67" customWidth="1"/>
    <col min="5869" max="5869" width="17.44140625" style="67" customWidth="1"/>
    <col min="5870" max="5871" width="6" style="67" customWidth="1"/>
    <col min="5872" max="5872" width="7.88671875" style="67" customWidth="1"/>
    <col min="5873" max="5873" width="6.88671875" style="67" customWidth="1"/>
    <col min="5874" max="5874" width="5.88671875" style="67" customWidth="1"/>
    <col min="5875" max="5875" width="5.6640625" style="67" customWidth="1"/>
    <col min="5876" max="5876" width="7.88671875" style="67" customWidth="1"/>
    <col min="5877" max="5877" width="6.88671875" style="67" customWidth="1"/>
    <col min="5878" max="5878" width="5.5546875" style="67" customWidth="1"/>
    <col min="5879" max="5879" width="6" style="67" customWidth="1"/>
    <col min="5880" max="5880" width="7.109375" style="67" customWidth="1"/>
    <col min="5881" max="5881" width="7" style="67" customWidth="1"/>
    <col min="5882" max="5882" width="6.33203125" style="67" customWidth="1"/>
    <col min="5883" max="5883" width="6.44140625" style="67" customWidth="1"/>
    <col min="5884" max="5884" width="8" style="67" customWidth="1"/>
    <col min="5885" max="5885" width="7.5546875" style="67" customWidth="1"/>
    <col min="5886" max="5886" width="9.44140625" style="67" customWidth="1"/>
    <col min="5887" max="5887" width="10.44140625" style="67" customWidth="1"/>
    <col min="5888" max="5888" width="9.6640625" style="67" customWidth="1"/>
    <col min="5889" max="5889" width="10.33203125" style="67" customWidth="1"/>
    <col min="5890" max="5890" width="8.6640625" style="67" customWidth="1"/>
    <col min="5891" max="6122" width="9.109375" style="67"/>
    <col min="6123" max="6123" width="17.44140625" style="67" customWidth="1"/>
    <col min="6124" max="6124" width="8.88671875" style="67" customWidth="1"/>
    <col min="6125" max="6125" width="17.44140625" style="67" customWidth="1"/>
    <col min="6126" max="6127" width="6" style="67" customWidth="1"/>
    <col min="6128" max="6128" width="7.88671875" style="67" customWidth="1"/>
    <col min="6129" max="6129" width="6.88671875" style="67" customWidth="1"/>
    <col min="6130" max="6130" width="5.88671875" style="67" customWidth="1"/>
    <col min="6131" max="6131" width="5.6640625" style="67" customWidth="1"/>
    <col min="6132" max="6132" width="7.88671875" style="67" customWidth="1"/>
    <col min="6133" max="6133" width="6.88671875" style="67" customWidth="1"/>
    <col min="6134" max="6134" width="5.5546875" style="67" customWidth="1"/>
    <col min="6135" max="6135" width="6" style="67" customWidth="1"/>
    <col min="6136" max="6136" width="7.109375" style="67" customWidth="1"/>
    <col min="6137" max="6137" width="7" style="67" customWidth="1"/>
    <col min="6138" max="6138" width="6.33203125" style="67" customWidth="1"/>
    <col min="6139" max="6139" width="6.44140625" style="67" customWidth="1"/>
    <col min="6140" max="6140" width="8" style="67" customWidth="1"/>
    <col min="6141" max="6141" width="7.5546875" style="67" customWidth="1"/>
    <col min="6142" max="6142" width="9.44140625" style="67" customWidth="1"/>
    <col min="6143" max="6143" width="10.44140625" style="67" customWidth="1"/>
    <col min="6144" max="6144" width="9.6640625" style="67" customWidth="1"/>
    <col min="6145" max="6145" width="10.33203125" style="67" customWidth="1"/>
    <col min="6146" max="6146" width="8.6640625" style="67" customWidth="1"/>
    <col min="6147" max="6378" width="9.109375" style="67"/>
    <col min="6379" max="6379" width="17.44140625" style="67" customWidth="1"/>
    <col min="6380" max="6380" width="8.88671875" style="67" customWidth="1"/>
    <col min="6381" max="6381" width="17.44140625" style="67" customWidth="1"/>
    <col min="6382" max="6383" width="6" style="67" customWidth="1"/>
    <col min="6384" max="6384" width="7.88671875" style="67" customWidth="1"/>
    <col min="6385" max="6385" width="6.88671875" style="67" customWidth="1"/>
    <col min="6386" max="6386" width="5.88671875" style="67" customWidth="1"/>
    <col min="6387" max="6387" width="5.6640625" style="67" customWidth="1"/>
    <col min="6388" max="6388" width="7.88671875" style="67" customWidth="1"/>
    <col min="6389" max="6389" width="6.88671875" style="67" customWidth="1"/>
    <col min="6390" max="6390" width="5.5546875" style="67" customWidth="1"/>
    <col min="6391" max="6391" width="6" style="67" customWidth="1"/>
    <col min="6392" max="6392" width="7.109375" style="67" customWidth="1"/>
    <col min="6393" max="6393" width="7" style="67" customWidth="1"/>
    <col min="6394" max="6394" width="6.33203125" style="67" customWidth="1"/>
    <col min="6395" max="6395" width="6.44140625" style="67" customWidth="1"/>
    <col min="6396" max="6396" width="8" style="67" customWidth="1"/>
    <col min="6397" max="6397" width="7.5546875" style="67" customWidth="1"/>
    <col min="6398" max="6398" width="9.44140625" style="67" customWidth="1"/>
    <col min="6399" max="6399" width="10.44140625" style="67" customWidth="1"/>
    <col min="6400" max="6400" width="9.6640625" style="67" customWidth="1"/>
    <col min="6401" max="6401" width="10.33203125" style="67" customWidth="1"/>
    <col min="6402" max="6402" width="8.6640625" style="67" customWidth="1"/>
    <col min="6403" max="6634" width="9.109375" style="67"/>
    <col min="6635" max="6635" width="17.44140625" style="67" customWidth="1"/>
    <col min="6636" max="6636" width="8.88671875" style="67" customWidth="1"/>
    <col min="6637" max="6637" width="17.44140625" style="67" customWidth="1"/>
    <col min="6638" max="6639" width="6" style="67" customWidth="1"/>
    <col min="6640" max="6640" width="7.88671875" style="67" customWidth="1"/>
    <col min="6641" max="6641" width="6.88671875" style="67" customWidth="1"/>
    <col min="6642" max="6642" width="5.88671875" style="67" customWidth="1"/>
    <col min="6643" max="6643" width="5.6640625" style="67" customWidth="1"/>
    <col min="6644" max="6644" width="7.88671875" style="67" customWidth="1"/>
    <col min="6645" max="6645" width="6.88671875" style="67" customWidth="1"/>
    <col min="6646" max="6646" width="5.5546875" style="67" customWidth="1"/>
    <col min="6647" max="6647" width="6" style="67" customWidth="1"/>
    <col min="6648" max="6648" width="7.109375" style="67" customWidth="1"/>
    <col min="6649" max="6649" width="7" style="67" customWidth="1"/>
    <col min="6650" max="6650" width="6.33203125" style="67" customWidth="1"/>
    <col min="6651" max="6651" width="6.44140625" style="67" customWidth="1"/>
    <col min="6652" max="6652" width="8" style="67" customWidth="1"/>
    <col min="6653" max="6653" width="7.5546875" style="67" customWidth="1"/>
    <col min="6654" max="6654" width="9.44140625" style="67" customWidth="1"/>
    <col min="6655" max="6655" width="10.44140625" style="67" customWidth="1"/>
    <col min="6656" max="6656" width="9.6640625" style="67" customWidth="1"/>
    <col min="6657" max="6657" width="10.33203125" style="67" customWidth="1"/>
    <col min="6658" max="6658" width="8.6640625" style="67" customWidth="1"/>
    <col min="6659" max="6890" width="9.109375" style="67"/>
    <col min="6891" max="6891" width="17.44140625" style="67" customWidth="1"/>
    <col min="6892" max="6892" width="8.88671875" style="67" customWidth="1"/>
    <col min="6893" max="6893" width="17.44140625" style="67" customWidth="1"/>
    <col min="6894" max="6895" width="6" style="67" customWidth="1"/>
    <col min="6896" max="6896" width="7.88671875" style="67" customWidth="1"/>
    <col min="6897" max="6897" width="6.88671875" style="67" customWidth="1"/>
    <col min="6898" max="6898" width="5.88671875" style="67" customWidth="1"/>
    <col min="6899" max="6899" width="5.6640625" style="67" customWidth="1"/>
    <col min="6900" max="6900" width="7.88671875" style="67" customWidth="1"/>
    <col min="6901" max="6901" width="6.88671875" style="67" customWidth="1"/>
    <col min="6902" max="6902" width="5.5546875" style="67" customWidth="1"/>
    <col min="6903" max="6903" width="6" style="67" customWidth="1"/>
    <col min="6904" max="6904" width="7.109375" style="67" customWidth="1"/>
    <col min="6905" max="6905" width="7" style="67" customWidth="1"/>
    <col min="6906" max="6906" width="6.33203125" style="67" customWidth="1"/>
    <col min="6907" max="6907" width="6.44140625" style="67" customWidth="1"/>
    <col min="6908" max="6908" width="8" style="67" customWidth="1"/>
    <col min="6909" max="6909" width="7.5546875" style="67" customWidth="1"/>
    <col min="6910" max="6910" width="9.44140625" style="67" customWidth="1"/>
    <col min="6911" max="6911" width="10.44140625" style="67" customWidth="1"/>
    <col min="6912" max="6912" width="9.6640625" style="67" customWidth="1"/>
    <col min="6913" max="6913" width="10.33203125" style="67" customWidth="1"/>
    <col min="6914" max="6914" width="8.6640625" style="67" customWidth="1"/>
    <col min="6915" max="7146" width="9.109375" style="67"/>
    <col min="7147" max="7147" width="17.44140625" style="67" customWidth="1"/>
    <col min="7148" max="7148" width="8.88671875" style="67" customWidth="1"/>
    <col min="7149" max="7149" width="17.44140625" style="67" customWidth="1"/>
    <col min="7150" max="7151" width="6" style="67" customWidth="1"/>
    <col min="7152" max="7152" width="7.88671875" style="67" customWidth="1"/>
    <col min="7153" max="7153" width="6.88671875" style="67" customWidth="1"/>
    <col min="7154" max="7154" width="5.88671875" style="67" customWidth="1"/>
    <col min="7155" max="7155" width="5.6640625" style="67" customWidth="1"/>
    <col min="7156" max="7156" width="7.88671875" style="67" customWidth="1"/>
    <col min="7157" max="7157" width="6.88671875" style="67" customWidth="1"/>
    <col min="7158" max="7158" width="5.5546875" style="67" customWidth="1"/>
    <col min="7159" max="7159" width="6" style="67" customWidth="1"/>
    <col min="7160" max="7160" width="7.109375" style="67" customWidth="1"/>
    <col min="7161" max="7161" width="7" style="67" customWidth="1"/>
    <col min="7162" max="7162" width="6.33203125" style="67" customWidth="1"/>
    <col min="7163" max="7163" width="6.44140625" style="67" customWidth="1"/>
    <col min="7164" max="7164" width="8" style="67" customWidth="1"/>
    <col min="7165" max="7165" width="7.5546875" style="67" customWidth="1"/>
    <col min="7166" max="7166" width="9.44140625" style="67" customWidth="1"/>
    <col min="7167" max="7167" width="10.44140625" style="67" customWidth="1"/>
    <col min="7168" max="7168" width="9.6640625" style="67" customWidth="1"/>
    <col min="7169" max="7169" width="10.33203125" style="67" customWidth="1"/>
    <col min="7170" max="7170" width="8.6640625" style="67" customWidth="1"/>
    <col min="7171" max="7402" width="9.109375" style="67"/>
    <col min="7403" max="7403" width="17.44140625" style="67" customWidth="1"/>
    <col min="7404" max="7404" width="8.88671875" style="67" customWidth="1"/>
    <col min="7405" max="7405" width="17.44140625" style="67" customWidth="1"/>
    <col min="7406" max="7407" width="6" style="67" customWidth="1"/>
    <col min="7408" max="7408" width="7.88671875" style="67" customWidth="1"/>
    <col min="7409" max="7409" width="6.88671875" style="67" customWidth="1"/>
    <col min="7410" max="7410" width="5.88671875" style="67" customWidth="1"/>
    <col min="7411" max="7411" width="5.6640625" style="67" customWidth="1"/>
    <col min="7412" max="7412" width="7.88671875" style="67" customWidth="1"/>
    <col min="7413" max="7413" width="6.88671875" style="67" customWidth="1"/>
    <col min="7414" max="7414" width="5.5546875" style="67" customWidth="1"/>
    <col min="7415" max="7415" width="6" style="67" customWidth="1"/>
    <col min="7416" max="7416" width="7.109375" style="67" customWidth="1"/>
    <col min="7417" max="7417" width="7" style="67" customWidth="1"/>
    <col min="7418" max="7418" width="6.33203125" style="67" customWidth="1"/>
    <col min="7419" max="7419" width="6.44140625" style="67" customWidth="1"/>
    <col min="7420" max="7420" width="8" style="67" customWidth="1"/>
    <col min="7421" max="7421" width="7.5546875" style="67" customWidth="1"/>
    <col min="7422" max="7422" width="9.44140625" style="67" customWidth="1"/>
    <col min="7423" max="7423" width="10.44140625" style="67" customWidth="1"/>
    <col min="7424" max="7424" width="9.6640625" style="67" customWidth="1"/>
    <col min="7425" max="7425" width="10.33203125" style="67" customWidth="1"/>
    <col min="7426" max="7426" width="8.6640625" style="67" customWidth="1"/>
    <col min="7427" max="7658" width="9.109375" style="67"/>
    <col min="7659" max="7659" width="17.44140625" style="67" customWidth="1"/>
    <col min="7660" max="7660" width="8.88671875" style="67" customWidth="1"/>
    <col min="7661" max="7661" width="17.44140625" style="67" customWidth="1"/>
    <col min="7662" max="7663" width="6" style="67" customWidth="1"/>
    <col min="7664" max="7664" width="7.88671875" style="67" customWidth="1"/>
    <col min="7665" max="7665" width="6.88671875" style="67" customWidth="1"/>
    <col min="7666" max="7666" width="5.88671875" style="67" customWidth="1"/>
    <col min="7667" max="7667" width="5.6640625" style="67" customWidth="1"/>
    <col min="7668" max="7668" width="7.88671875" style="67" customWidth="1"/>
    <col min="7669" max="7669" width="6.88671875" style="67" customWidth="1"/>
    <col min="7670" max="7670" width="5.5546875" style="67" customWidth="1"/>
    <col min="7671" max="7671" width="6" style="67" customWidth="1"/>
    <col min="7672" max="7672" width="7.109375" style="67" customWidth="1"/>
    <col min="7673" max="7673" width="7" style="67" customWidth="1"/>
    <col min="7674" max="7674" width="6.33203125" style="67" customWidth="1"/>
    <col min="7675" max="7675" width="6.44140625" style="67" customWidth="1"/>
    <col min="7676" max="7676" width="8" style="67" customWidth="1"/>
    <col min="7677" max="7677" width="7.5546875" style="67" customWidth="1"/>
    <col min="7678" max="7678" width="9.44140625" style="67" customWidth="1"/>
    <col min="7679" max="7679" width="10.44140625" style="67" customWidth="1"/>
    <col min="7680" max="7680" width="9.6640625" style="67" customWidth="1"/>
    <col min="7681" max="7681" width="10.33203125" style="67" customWidth="1"/>
    <col min="7682" max="7682" width="8.6640625" style="67" customWidth="1"/>
    <col min="7683" max="7914" width="9.109375" style="67"/>
    <col min="7915" max="7915" width="17.44140625" style="67" customWidth="1"/>
    <col min="7916" max="7916" width="8.88671875" style="67" customWidth="1"/>
    <col min="7917" max="7917" width="17.44140625" style="67" customWidth="1"/>
    <col min="7918" max="7919" width="6" style="67" customWidth="1"/>
    <col min="7920" max="7920" width="7.88671875" style="67" customWidth="1"/>
    <col min="7921" max="7921" width="6.88671875" style="67" customWidth="1"/>
    <col min="7922" max="7922" width="5.88671875" style="67" customWidth="1"/>
    <col min="7923" max="7923" width="5.6640625" style="67" customWidth="1"/>
    <col min="7924" max="7924" width="7.88671875" style="67" customWidth="1"/>
    <col min="7925" max="7925" width="6.88671875" style="67" customWidth="1"/>
    <col min="7926" max="7926" width="5.5546875" style="67" customWidth="1"/>
    <col min="7927" max="7927" width="6" style="67" customWidth="1"/>
    <col min="7928" max="7928" width="7.109375" style="67" customWidth="1"/>
    <col min="7929" max="7929" width="7" style="67" customWidth="1"/>
    <col min="7930" max="7930" width="6.33203125" style="67" customWidth="1"/>
    <col min="7931" max="7931" width="6.44140625" style="67" customWidth="1"/>
    <col min="7932" max="7932" width="8" style="67" customWidth="1"/>
    <col min="7933" max="7933" width="7.5546875" style="67" customWidth="1"/>
    <col min="7934" max="7934" width="9.44140625" style="67" customWidth="1"/>
    <col min="7935" max="7935" width="10.44140625" style="67" customWidth="1"/>
    <col min="7936" max="7936" width="9.6640625" style="67" customWidth="1"/>
    <col min="7937" max="7937" width="10.33203125" style="67" customWidth="1"/>
    <col min="7938" max="7938" width="8.6640625" style="67" customWidth="1"/>
    <col min="7939" max="8170" width="9.109375" style="67"/>
    <col min="8171" max="8171" width="17.44140625" style="67" customWidth="1"/>
    <col min="8172" max="8172" width="8.88671875" style="67" customWidth="1"/>
    <col min="8173" max="8173" width="17.44140625" style="67" customWidth="1"/>
    <col min="8174" max="8175" width="6" style="67" customWidth="1"/>
    <col min="8176" max="8176" width="7.88671875" style="67" customWidth="1"/>
    <col min="8177" max="8177" width="6.88671875" style="67" customWidth="1"/>
    <col min="8178" max="8178" width="5.88671875" style="67" customWidth="1"/>
    <col min="8179" max="8179" width="5.6640625" style="67" customWidth="1"/>
    <col min="8180" max="8180" width="7.88671875" style="67" customWidth="1"/>
    <col min="8181" max="8181" width="6.88671875" style="67" customWidth="1"/>
    <col min="8182" max="8182" width="5.5546875" style="67" customWidth="1"/>
    <col min="8183" max="8183" width="6" style="67" customWidth="1"/>
    <col min="8184" max="8184" width="7.109375" style="67" customWidth="1"/>
    <col min="8185" max="8185" width="7" style="67" customWidth="1"/>
    <col min="8186" max="8186" width="6.33203125" style="67" customWidth="1"/>
    <col min="8187" max="8187" width="6.44140625" style="67" customWidth="1"/>
    <col min="8188" max="8188" width="8" style="67" customWidth="1"/>
    <col min="8189" max="8189" width="7.5546875" style="67" customWidth="1"/>
    <col min="8190" max="8190" width="9.44140625" style="67" customWidth="1"/>
    <col min="8191" max="8191" width="10.44140625" style="67" customWidth="1"/>
    <col min="8192" max="8192" width="9.6640625" style="67" customWidth="1"/>
    <col min="8193" max="8193" width="10.33203125" style="67" customWidth="1"/>
    <col min="8194" max="8194" width="8.6640625" style="67" customWidth="1"/>
    <col min="8195" max="8426" width="9.109375" style="67"/>
    <col min="8427" max="8427" width="17.44140625" style="67" customWidth="1"/>
    <col min="8428" max="8428" width="8.88671875" style="67" customWidth="1"/>
    <col min="8429" max="8429" width="17.44140625" style="67" customWidth="1"/>
    <col min="8430" max="8431" width="6" style="67" customWidth="1"/>
    <col min="8432" max="8432" width="7.88671875" style="67" customWidth="1"/>
    <col min="8433" max="8433" width="6.88671875" style="67" customWidth="1"/>
    <col min="8434" max="8434" width="5.88671875" style="67" customWidth="1"/>
    <col min="8435" max="8435" width="5.6640625" style="67" customWidth="1"/>
    <col min="8436" max="8436" width="7.88671875" style="67" customWidth="1"/>
    <col min="8437" max="8437" width="6.88671875" style="67" customWidth="1"/>
    <col min="8438" max="8438" width="5.5546875" style="67" customWidth="1"/>
    <col min="8439" max="8439" width="6" style="67" customWidth="1"/>
    <col min="8440" max="8440" width="7.109375" style="67" customWidth="1"/>
    <col min="8441" max="8441" width="7" style="67" customWidth="1"/>
    <col min="8442" max="8442" width="6.33203125" style="67" customWidth="1"/>
    <col min="8443" max="8443" width="6.44140625" style="67" customWidth="1"/>
    <col min="8444" max="8444" width="8" style="67" customWidth="1"/>
    <col min="8445" max="8445" width="7.5546875" style="67" customWidth="1"/>
    <col min="8446" max="8446" width="9.44140625" style="67" customWidth="1"/>
    <col min="8447" max="8447" width="10.44140625" style="67" customWidth="1"/>
    <col min="8448" max="8448" width="9.6640625" style="67" customWidth="1"/>
    <col min="8449" max="8449" width="10.33203125" style="67" customWidth="1"/>
    <col min="8450" max="8450" width="8.6640625" style="67" customWidth="1"/>
    <col min="8451" max="8682" width="9.109375" style="67"/>
    <col min="8683" max="8683" width="17.44140625" style="67" customWidth="1"/>
    <col min="8684" max="8684" width="8.88671875" style="67" customWidth="1"/>
    <col min="8685" max="8685" width="17.44140625" style="67" customWidth="1"/>
    <col min="8686" max="8687" width="6" style="67" customWidth="1"/>
    <col min="8688" max="8688" width="7.88671875" style="67" customWidth="1"/>
    <col min="8689" max="8689" width="6.88671875" style="67" customWidth="1"/>
    <col min="8690" max="8690" width="5.88671875" style="67" customWidth="1"/>
    <col min="8691" max="8691" width="5.6640625" style="67" customWidth="1"/>
    <col min="8692" max="8692" width="7.88671875" style="67" customWidth="1"/>
    <col min="8693" max="8693" width="6.88671875" style="67" customWidth="1"/>
    <col min="8694" max="8694" width="5.5546875" style="67" customWidth="1"/>
    <col min="8695" max="8695" width="6" style="67" customWidth="1"/>
    <col min="8696" max="8696" width="7.109375" style="67" customWidth="1"/>
    <col min="8697" max="8697" width="7" style="67" customWidth="1"/>
    <col min="8698" max="8698" width="6.33203125" style="67" customWidth="1"/>
    <col min="8699" max="8699" width="6.44140625" style="67" customWidth="1"/>
    <col min="8700" max="8700" width="8" style="67" customWidth="1"/>
    <col min="8701" max="8701" width="7.5546875" style="67" customWidth="1"/>
    <col min="8702" max="8702" width="9.44140625" style="67" customWidth="1"/>
    <col min="8703" max="8703" width="10.44140625" style="67" customWidth="1"/>
    <col min="8704" max="8704" width="9.6640625" style="67" customWidth="1"/>
    <col min="8705" max="8705" width="10.33203125" style="67" customWidth="1"/>
    <col min="8706" max="8706" width="8.6640625" style="67" customWidth="1"/>
    <col min="8707" max="8938" width="9.109375" style="67"/>
    <col min="8939" max="8939" width="17.44140625" style="67" customWidth="1"/>
    <col min="8940" max="8940" width="8.88671875" style="67" customWidth="1"/>
    <col min="8941" max="8941" width="17.44140625" style="67" customWidth="1"/>
    <col min="8942" max="8943" width="6" style="67" customWidth="1"/>
    <col min="8944" max="8944" width="7.88671875" style="67" customWidth="1"/>
    <col min="8945" max="8945" width="6.88671875" style="67" customWidth="1"/>
    <col min="8946" max="8946" width="5.88671875" style="67" customWidth="1"/>
    <col min="8947" max="8947" width="5.6640625" style="67" customWidth="1"/>
    <col min="8948" max="8948" width="7.88671875" style="67" customWidth="1"/>
    <col min="8949" max="8949" width="6.88671875" style="67" customWidth="1"/>
    <col min="8950" max="8950" width="5.5546875" style="67" customWidth="1"/>
    <col min="8951" max="8951" width="6" style="67" customWidth="1"/>
    <col min="8952" max="8952" width="7.109375" style="67" customWidth="1"/>
    <col min="8953" max="8953" width="7" style="67" customWidth="1"/>
    <col min="8954" max="8954" width="6.33203125" style="67" customWidth="1"/>
    <col min="8955" max="8955" width="6.44140625" style="67" customWidth="1"/>
    <col min="8956" max="8956" width="8" style="67" customWidth="1"/>
    <col min="8957" max="8957" width="7.5546875" style="67" customWidth="1"/>
    <col min="8958" max="8958" width="9.44140625" style="67" customWidth="1"/>
    <col min="8959" max="8959" width="10.44140625" style="67" customWidth="1"/>
    <col min="8960" max="8960" width="9.6640625" style="67" customWidth="1"/>
    <col min="8961" max="8961" width="10.33203125" style="67" customWidth="1"/>
    <col min="8962" max="8962" width="8.6640625" style="67" customWidth="1"/>
    <col min="8963" max="9194" width="9.109375" style="67"/>
    <col min="9195" max="9195" width="17.44140625" style="67" customWidth="1"/>
    <col min="9196" max="9196" width="8.88671875" style="67" customWidth="1"/>
    <col min="9197" max="9197" width="17.44140625" style="67" customWidth="1"/>
    <col min="9198" max="9199" width="6" style="67" customWidth="1"/>
    <col min="9200" max="9200" width="7.88671875" style="67" customWidth="1"/>
    <col min="9201" max="9201" width="6.88671875" style="67" customWidth="1"/>
    <col min="9202" max="9202" width="5.88671875" style="67" customWidth="1"/>
    <col min="9203" max="9203" width="5.6640625" style="67" customWidth="1"/>
    <col min="9204" max="9204" width="7.88671875" style="67" customWidth="1"/>
    <col min="9205" max="9205" width="6.88671875" style="67" customWidth="1"/>
    <col min="9206" max="9206" width="5.5546875" style="67" customWidth="1"/>
    <col min="9207" max="9207" width="6" style="67" customWidth="1"/>
    <col min="9208" max="9208" width="7.109375" style="67" customWidth="1"/>
    <col min="9209" max="9209" width="7" style="67" customWidth="1"/>
    <col min="9210" max="9210" width="6.33203125" style="67" customWidth="1"/>
    <col min="9211" max="9211" width="6.44140625" style="67" customWidth="1"/>
    <col min="9212" max="9212" width="8" style="67" customWidth="1"/>
    <col min="9213" max="9213" width="7.5546875" style="67" customWidth="1"/>
    <col min="9214" max="9214" width="9.44140625" style="67" customWidth="1"/>
    <col min="9215" max="9215" width="10.44140625" style="67" customWidth="1"/>
    <col min="9216" max="9216" width="9.6640625" style="67" customWidth="1"/>
    <col min="9217" max="9217" width="10.33203125" style="67" customWidth="1"/>
    <col min="9218" max="9218" width="8.6640625" style="67" customWidth="1"/>
    <col min="9219" max="9450" width="9.109375" style="67"/>
    <col min="9451" max="9451" width="17.44140625" style="67" customWidth="1"/>
    <col min="9452" max="9452" width="8.88671875" style="67" customWidth="1"/>
    <col min="9453" max="9453" width="17.44140625" style="67" customWidth="1"/>
    <col min="9454" max="9455" width="6" style="67" customWidth="1"/>
    <col min="9456" max="9456" width="7.88671875" style="67" customWidth="1"/>
    <col min="9457" max="9457" width="6.88671875" style="67" customWidth="1"/>
    <col min="9458" max="9458" width="5.88671875" style="67" customWidth="1"/>
    <col min="9459" max="9459" width="5.6640625" style="67" customWidth="1"/>
    <col min="9460" max="9460" width="7.88671875" style="67" customWidth="1"/>
    <col min="9461" max="9461" width="6.88671875" style="67" customWidth="1"/>
    <col min="9462" max="9462" width="5.5546875" style="67" customWidth="1"/>
    <col min="9463" max="9463" width="6" style="67" customWidth="1"/>
    <col min="9464" max="9464" width="7.109375" style="67" customWidth="1"/>
    <col min="9465" max="9465" width="7" style="67" customWidth="1"/>
    <col min="9466" max="9466" width="6.33203125" style="67" customWidth="1"/>
    <col min="9467" max="9467" width="6.44140625" style="67" customWidth="1"/>
    <col min="9468" max="9468" width="8" style="67" customWidth="1"/>
    <col min="9469" max="9469" width="7.5546875" style="67" customWidth="1"/>
    <col min="9470" max="9470" width="9.44140625" style="67" customWidth="1"/>
    <col min="9471" max="9471" width="10.44140625" style="67" customWidth="1"/>
    <col min="9472" max="9472" width="9.6640625" style="67" customWidth="1"/>
    <col min="9473" max="9473" width="10.33203125" style="67" customWidth="1"/>
    <col min="9474" max="9474" width="8.6640625" style="67" customWidth="1"/>
    <col min="9475" max="9706" width="9.109375" style="67"/>
    <col min="9707" max="9707" width="17.44140625" style="67" customWidth="1"/>
    <col min="9708" max="9708" width="8.88671875" style="67" customWidth="1"/>
    <col min="9709" max="9709" width="17.44140625" style="67" customWidth="1"/>
    <col min="9710" max="9711" width="6" style="67" customWidth="1"/>
    <col min="9712" max="9712" width="7.88671875" style="67" customWidth="1"/>
    <col min="9713" max="9713" width="6.88671875" style="67" customWidth="1"/>
    <col min="9714" max="9714" width="5.88671875" style="67" customWidth="1"/>
    <col min="9715" max="9715" width="5.6640625" style="67" customWidth="1"/>
    <col min="9716" max="9716" width="7.88671875" style="67" customWidth="1"/>
    <col min="9717" max="9717" width="6.88671875" style="67" customWidth="1"/>
    <col min="9718" max="9718" width="5.5546875" style="67" customWidth="1"/>
    <col min="9719" max="9719" width="6" style="67" customWidth="1"/>
    <col min="9720" max="9720" width="7.109375" style="67" customWidth="1"/>
    <col min="9721" max="9721" width="7" style="67" customWidth="1"/>
    <col min="9722" max="9722" width="6.33203125" style="67" customWidth="1"/>
    <col min="9723" max="9723" width="6.44140625" style="67" customWidth="1"/>
    <col min="9724" max="9724" width="8" style="67" customWidth="1"/>
    <col min="9725" max="9725" width="7.5546875" style="67" customWidth="1"/>
    <col min="9726" max="9726" width="9.44140625" style="67" customWidth="1"/>
    <col min="9727" max="9727" width="10.44140625" style="67" customWidth="1"/>
    <col min="9728" max="9728" width="9.6640625" style="67" customWidth="1"/>
    <col min="9729" max="9729" width="10.33203125" style="67" customWidth="1"/>
    <col min="9730" max="9730" width="8.6640625" style="67" customWidth="1"/>
    <col min="9731" max="9962" width="9.109375" style="67"/>
    <col min="9963" max="9963" width="17.44140625" style="67" customWidth="1"/>
    <col min="9964" max="9964" width="8.88671875" style="67" customWidth="1"/>
    <col min="9965" max="9965" width="17.44140625" style="67" customWidth="1"/>
    <col min="9966" max="9967" width="6" style="67" customWidth="1"/>
    <col min="9968" max="9968" width="7.88671875" style="67" customWidth="1"/>
    <col min="9969" max="9969" width="6.88671875" style="67" customWidth="1"/>
    <col min="9970" max="9970" width="5.88671875" style="67" customWidth="1"/>
    <col min="9971" max="9971" width="5.6640625" style="67" customWidth="1"/>
    <col min="9972" max="9972" width="7.88671875" style="67" customWidth="1"/>
    <col min="9973" max="9973" width="6.88671875" style="67" customWidth="1"/>
    <col min="9974" max="9974" width="5.5546875" style="67" customWidth="1"/>
    <col min="9975" max="9975" width="6" style="67" customWidth="1"/>
    <col min="9976" max="9976" width="7.109375" style="67" customWidth="1"/>
    <col min="9977" max="9977" width="7" style="67" customWidth="1"/>
    <col min="9978" max="9978" width="6.33203125" style="67" customWidth="1"/>
    <col min="9979" max="9979" width="6.44140625" style="67" customWidth="1"/>
    <col min="9980" max="9980" width="8" style="67" customWidth="1"/>
    <col min="9981" max="9981" width="7.5546875" style="67" customWidth="1"/>
    <col min="9982" max="9982" width="9.44140625" style="67" customWidth="1"/>
    <col min="9983" max="9983" width="10.44140625" style="67" customWidth="1"/>
    <col min="9984" max="9984" width="9.6640625" style="67" customWidth="1"/>
    <col min="9985" max="9985" width="10.33203125" style="67" customWidth="1"/>
    <col min="9986" max="9986" width="8.6640625" style="67" customWidth="1"/>
    <col min="9987" max="10218" width="9.109375" style="67"/>
    <col min="10219" max="10219" width="17.44140625" style="67" customWidth="1"/>
    <col min="10220" max="10220" width="8.88671875" style="67" customWidth="1"/>
    <col min="10221" max="10221" width="17.44140625" style="67" customWidth="1"/>
    <col min="10222" max="10223" width="6" style="67" customWidth="1"/>
    <col min="10224" max="10224" width="7.88671875" style="67" customWidth="1"/>
    <col min="10225" max="10225" width="6.88671875" style="67" customWidth="1"/>
    <col min="10226" max="10226" width="5.88671875" style="67" customWidth="1"/>
    <col min="10227" max="10227" width="5.6640625" style="67" customWidth="1"/>
    <col min="10228" max="10228" width="7.88671875" style="67" customWidth="1"/>
    <col min="10229" max="10229" width="6.88671875" style="67" customWidth="1"/>
    <col min="10230" max="10230" width="5.5546875" style="67" customWidth="1"/>
    <col min="10231" max="10231" width="6" style="67" customWidth="1"/>
    <col min="10232" max="10232" width="7.109375" style="67" customWidth="1"/>
    <col min="10233" max="10233" width="7" style="67" customWidth="1"/>
    <col min="10234" max="10234" width="6.33203125" style="67" customWidth="1"/>
    <col min="10235" max="10235" width="6.44140625" style="67" customWidth="1"/>
    <col min="10236" max="10236" width="8" style="67" customWidth="1"/>
    <col min="10237" max="10237" width="7.5546875" style="67" customWidth="1"/>
    <col min="10238" max="10238" width="9.44140625" style="67" customWidth="1"/>
    <col min="10239" max="10239" width="10.44140625" style="67" customWidth="1"/>
    <col min="10240" max="10240" width="9.6640625" style="67" customWidth="1"/>
    <col min="10241" max="10241" width="10.33203125" style="67" customWidth="1"/>
    <col min="10242" max="10242" width="8.6640625" style="67" customWidth="1"/>
    <col min="10243" max="10474" width="9.109375" style="67"/>
    <col min="10475" max="10475" width="17.44140625" style="67" customWidth="1"/>
    <col min="10476" max="10476" width="8.88671875" style="67" customWidth="1"/>
    <col min="10477" max="10477" width="17.44140625" style="67" customWidth="1"/>
    <col min="10478" max="10479" width="6" style="67" customWidth="1"/>
    <col min="10480" max="10480" width="7.88671875" style="67" customWidth="1"/>
    <col min="10481" max="10481" width="6.88671875" style="67" customWidth="1"/>
    <col min="10482" max="10482" width="5.88671875" style="67" customWidth="1"/>
    <col min="10483" max="10483" width="5.6640625" style="67" customWidth="1"/>
    <col min="10484" max="10484" width="7.88671875" style="67" customWidth="1"/>
    <col min="10485" max="10485" width="6.88671875" style="67" customWidth="1"/>
    <col min="10486" max="10486" width="5.5546875" style="67" customWidth="1"/>
    <col min="10487" max="10487" width="6" style="67" customWidth="1"/>
    <col min="10488" max="10488" width="7.109375" style="67" customWidth="1"/>
    <col min="10489" max="10489" width="7" style="67" customWidth="1"/>
    <col min="10490" max="10490" width="6.33203125" style="67" customWidth="1"/>
    <col min="10491" max="10491" width="6.44140625" style="67" customWidth="1"/>
    <col min="10492" max="10492" width="8" style="67" customWidth="1"/>
    <col min="10493" max="10493" width="7.5546875" style="67" customWidth="1"/>
    <col min="10494" max="10494" width="9.44140625" style="67" customWidth="1"/>
    <col min="10495" max="10495" width="10.44140625" style="67" customWidth="1"/>
    <col min="10496" max="10496" width="9.6640625" style="67" customWidth="1"/>
    <col min="10497" max="10497" width="10.33203125" style="67" customWidth="1"/>
    <col min="10498" max="10498" width="8.6640625" style="67" customWidth="1"/>
    <col min="10499" max="10730" width="9.109375" style="67"/>
    <col min="10731" max="10731" width="17.44140625" style="67" customWidth="1"/>
    <col min="10732" max="10732" width="8.88671875" style="67" customWidth="1"/>
    <col min="10733" max="10733" width="17.44140625" style="67" customWidth="1"/>
    <col min="10734" max="10735" width="6" style="67" customWidth="1"/>
    <col min="10736" max="10736" width="7.88671875" style="67" customWidth="1"/>
    <col min="10737" max="10737" width="6.88671875" style="67" customWidth="1"/>
    <col min="10738" max="10738" width="5.88671875" style="67" customWidth="1"/>
    <col min="10739" max="10739" width="5.6640625" style="67" customWidth="1"/>
    <col min="10740" max="10740" width="7.88671875" style="67" customWidth="1"/>
    <col min="10741" max="10741" width="6.88671875" style="67" customWidth="1"/>
    <col min="10742" max="10742" width="5.5546875" style="67" customWidth="1"/>
    <col min="10743" max="10743" width="6" style="67" customWidth="1"/>
    <col min="10744" max="10744" width="7.109375" style="67" customWidth="1"/>
    <col min="10745" max="10745" width="7" style="67" customWidth="1"/>
    <col min="10746" max="10746" width="6.33203125" style="67" customWidth="1"/>
    <col min="10747" max="10747" width="6.44140625" style="67" customWidth="1"/>
    <col min="10748" max="10748" width="8" style="67" customWidth="1"/>
    <col min="10749" max="10749" width="7.5546875" style="67" customWidth="1"/>
    <col min="10750" max="10750" width="9.44140625" style="67" customWidth="1"/>
    <col min="10751" max="10751" width="10.44140625" style="67" customWidth="1"/>
    <col min="10752" max="10752" width="9.6640625" style="67" customWidth="1"/>
    <col min="10753" max="10753" width="10.33203125" style="67" customWidth="1"/>
    <col min="10754" max="10754" width="8.6640625" style="67" customWidth="1"/>
    <col min="10755" max="10986" width="9.109375" style="67"/>
    <col min="10987" max="10987" width="17.44140625" style="67" customWidth="1"/>
    <col min="10988" max="10988" width="8.88671875" style="67" customWidth="1"/>
    <col min="10989" max="10989" width="17.44140625" style="67" customWidth="1"/>
    <col min="10990" max="10991" width="6" style="67" customWidth="1"/>
    <col min="10992" max="10992" width="7.88671875" style="67" customWidth="1"/>
    <col min="10993" max="10993" width="6.88671875" style="67" customWidth="1"/>
    <col min="10994" max="10994" width="5.88671875" style="67" customWidth="1"/>
    <col min="10995" max="10995" width="5.6640625" style="67" customWidth="1"/>
    <col min="10996" max="10996" width="7.88671875" style="67" customWidth="1"/>
    <col min="10997" max="10997" width="6.88671875" style="67" customWidth="1"/>
    <col min="10998" max="10998" width="5.5546875" style="67" customWidth="1"/>
    <col min="10999" max="10999" width="6" style="67" customWidth="1"/>
    <col min="11000" max="11000" width="7.109375" style="67" customWidth="1"/>
    <col min="11001" max="11001" width="7" style="67" customWidth="1"/>
    <col min="11002" max="11002" width="6.33203125" style="67" customWidth="1"/>
    <col min="11003" max="11003" width="6.44140625" style="67" customWidth="1"/>
    <col min="11004" max="11004" width="8" style="67" customWidth="1"/>
    <col min="11005" max="11005" width="7.5546875" style="67" customWidth="1"/>
    <col min="11006" max="11006" width="9.44140625" style="67" customWidth="1"/>
    <col min="11007" max="11007" width="10.44140625" style="67" customWidth="1"/>
    <col min="11008" max="11008" width="9.6640625" style="67" customWidth="1"/>
    <col min="11009" max="11009" width="10.33203125" style="67" customWidth="1"/>
    <col min="11010" max="11010" width="8.6640625" style="67" customWidth="1"/>
    <col min="11011" max="11242" width="9.109375" style="67"/>
    <col min="11243" max="11243" width="17.44140625" style="67" customWidth="1"/>
    <col min="11244" max="11244" width="8.88671875" style="67" customWidth="1"/>
    <col min="11245" max="11245" width="17.44140625" style="67" customWidth="1"/>
    <col min="11246" max="11247" width="6" style="67" customWidth="1"/>
    <col min="11248" max="11248" width="7.88671875" style="67" customWidth="1"/>
    <col min="11249" max="11249" width="6.88671875" style="67" customWidth="1"/>
    <col min="11250" max="11250" width="5.88671875" style="67" customWidth="1"/>
    <col min="11251" max="11251" width="5.6640625" style="67" customWidth="1"/>
    <col min="11252" max="11252" width="7.88671875" style="67" customWidth="1"/>
    <col min="11253" max="11253" width="6.88671875" style="67" customWidth="1"/>
    <col min="11254" max="11254" width="5.5546875" style="67" customWidth="1"/>
    <col min="11255" max="11255" width="6" style="67" customWidth="1"/>
    <col min="11256" max="11256" width="7.109375" style="67" customWidth="1"/>
    <col min="11257" max="11257" width="7" style="67" customWidth="1"/>
    <col min="11258" max="11258" width="6.33203125" style="67" customWidth="1"/>
    <col min="11259" max="11259" width="6.44140625" style="67" customWidth="1"/>
    <col min="11260" max="11260" width="8" style="67" customWidth="1"/>
    <col min="11261" max="11261" width="7.5546875" style="67" customWidth="1"/>
    <col min="11262" max="11262" width="9.44140625" style="67" customWidth="1"/>
    <col min="11263" max="11263" width="10.44140625" style="67" customWidth="1"/>
    <col min="11264" max="11264" width="9.6640625" style="67" customWidth="1"/>
    <col min="11265" max="11265" width="10.33203125" style="67" customWidth="1"/>
    <col min="11266" max="11266" width="8.6640625" style="67" customWidth="1"/>
    <col min="11267" max="11498" width="9.109375" style="67"/>
    <col min="11499" max="11499" width="17.44140625" style="67" customWidth="1"/>
    <col min="11500" max="11500" width="8.88671875" style="67" customWidth="1"/>
    <col min="11501" max="11501" width="17.44140625" style="67" customWidth="1"/>
    <col min="11502" max="11503" width="6" style="67" customWidth="1"/>
    <col min="11504" max="11504" width="7.88671875" style="67" customWidth="1"/>
    <col min="11505" max="11505" width="6.88671875" style="67" customWidth="1"/>
    <col min="11506" max="11506" width="5.88671875" style="67" customWidth="1"/>
    <col min="11507" max="11507" width="5.6640625" style="67" customWidth="1"/>
    <col min="11508" max="11508" width="7.88671875" style="67" customWidth="1"/>
    <col min="11509" max="11509" width="6.88671875" style="67" customWidth="1"/>
    <col min="11510" max="11510" width="5.5546875" style="67" customWidth="1"/>
    <col min="11511" max="11511" width="6" style="67" customWidth="1"/>
    <col min="11512" max="11512" width="7.109375" style="67" customWidth="1"/>
    <col min="11513" max="11513" width="7" style="67" customWidth="1"/>
    <col min="11514" max="11514" width="6.33203125" style="67" customWidth="1"/>
    <col min="11515" max="11515" width="6.44140625" style="67" customWidth="1"/>
    <col min="11516" max="11516" width="8" style="67" customWidth="1"/>
    <col min="11517" max="11517" width="7.5546875" style="67" customWidth="1"/>
    <col min="11518" max="11518" width="9.44140625" style="67" customWidth="1"/>
    <col min="11519" max="11519" width="10.44140625" style="67" customWidth="1"/>
    <col min="11520" max="11520" width="9.6640625" style="67" customWidth="1"/>
    <col min="11521" max="11521" width="10.33203125" style="67" customWidth="1"/>
    <col min="11522" max="11522" width="8.6640625" style="67" customWidth="1"/>
    <col min="11523" max="11754" width="9.109375" style="67"/>
    <col min="11755" max="11755" width="17.44140625" style="67" customWidth="1"/>
    <col min="11756" max="11756" width="8.88671875" style="67" customWidth="1"/>
    <col min="11757" max="11757" width="17.44140625" style="67" customWidth="1"/>
    <col min="11758" max="11759" width="6" style="67" customWidth="1"/>
    <col min="11760" max="11760" width="7.88671875" style="67" customWidth="1"/>
    <col min="11761" max="11761" width="6.88671875" style="67" customWidth="1"/>
    <col min="11762" max="11762" width="5.88671875" style="67" customWidth="1"/>
    <col min="11763" max="11763" width="5.6640625" style="67" customWidth="1"/>
    <col min="11764" max="11764" width="7.88671875" style="67" customWidth="1"/>
    <col min="11765" max="11765" width="6.88671875" style="67" customWidth="1"/>
    <col min="11766" max="11766" width="5.5546875" style="67" customWidth="1"/>
    <col min="11767" max="11767" width="6" style="67" customWidth="1"/>
    <col min="11768" max="11768" width="7.109375" style="67" customWidth="1"/>
    <col min="11769" max="11769" width="7" style="67" customWidth="1"/>
    <col min="11770" max="11770" width="6.33203125" style="67" customWidth="1"/>
    <col min="11771" max="11771" width="6.44140625" style="67" customWidth="1"/>
    <col min="11772" max="11772" width="8" style="67" customWidth="1"/>
    <col min="11773" max="11773" width="7.5546875" style="67" customWidth="1"/>
    <col min="11774" max="11774" width="9.44140625" style="67" customWidth="1"/>
    <col min="11775" max="11775" width="10.44140625" style="67" customWidth="1"/>
    <col min="11776" max="11776" width="9.6640625" style="67" customWidth="1"/>
    <col min="11777" max="11777" width="10.33203125" style="67" customWidth="1"/>
    <col min="11778" max="11778" width="8.6640625" style="67" customWidth="1"/>
    <col min="11779" max="12010" width="9.109375" style="67"/>
    <col min="12011" max="12011" width="17.44140625" style="67" customWidth="1"/>
    <col min="12012" max="12012" width="8.88671875" style="67" customWidth="1"/>
    <col min="12013" max="12013" width="17.44140625" style="67" customWidth="1"/>
    <col min="12014" max="12015" width="6" style="67" customWidth="1"/>
    <col min="12016" max="12016" width="7.88671875" style="67" customWidth="1"/>
    <col min="12017" max="12017" width="6.88671875" style="67" customWidth="1"/>
    <col min="12018" max="12018" width="5.88671875" style="67" customWidth="1"/>
    <col min="12019" max="12019" width="5.6640625" style="67" customWidth="1"/>
    <col min="12020" max="12020" width="7.88671875" style="67" customWidth="1"/>
    <col min="12021" max="12021" width="6.88671875" style="67" customWidth="1"/>
    <col min="12022" max="12022" width="5.5546875" style="67" customWidth="1"/>
    <col min="12023" max="12023" width="6" style="67" customWidth="1"/>
    <col min="12024" max="12024" width="7.109375" style="67" customWidth="1"/>
    <col min="12025" max="12025" width="7" style="67" customWidth="1"/>
    <col min="12026" max="12026" width="6.33203125" style="67" customWidth="1"/>
    <col min="12027" max="12027" width="6.44140625" style="67" customWidth="1"/>
    <col min="12028" max="12028" width="8" style="67" customWidth="1"/>
    <col min="12029" max="12029" width="7.5546875" style="67" customWidth="1"/>
    <col min="12030" max="12030" width="9.44140625" style="67" customWidth="1"/>
    <col min="12031" max="12031" width="10.44140625" style="67" customWidth="1"/>
    <col min="12032" max="12032" width="9.6640625" style="67" customWidth="1"/>
    <col min="12033" max="12033" width="10.33203125" style="67" customWidth="1"/>
    <col min="12034" max="12034" width="8.6640625" style="67" customWidth="1"/>
    <col min="12035" max="12266" width="9.109375" style="67"/>
    <col min="12267" max="12267" width="17.44140625" style="67" customWidth="1"/>
    <col min="12268" max="12268" width="8.88671875" style="67" customWidth="1"/>
    <col min="12269" max="12269" width="17.44140625" style="67" customWidth="1"/>
    <col min="12270" max="12271" width="6" style="67" customWidth="1"/>
    <col min="12272" max="12272" width="7.88671875" style="67" customWidth="1"/>
    <col min="12273" max="12273" width="6.88671875" style="67" customWidth="1"/>
    <col min="12274" max="12274" width="5.88671875" style="67" customWidth="1"/>
    <col min="12275" max="12275" width="5.6640625" style="67" customWidth="1"/>
    <col min="12276" max="12276" width="7.88671875" style="67" customWidth="1"/>
    <col min="12277" max="12277" width="6.88671875" style="67" customWidth="1"/>
    <col min="12278" max="12278" width="5.5546875" style="67" customWidth="1"/>
    <col min="12279" max="12279" width="6" style="67" customWidth="1"/>
    <col min="12280" max="12280" width="7.109375" style="67" customWidth="1"/>
    <col min="12281" max="12281" width="7" style="67" customWidth="1"/>
    <col min="12282" max="12282" width="6.33203125" style="67" customWidth="1"/>
    <col min="12283" max="12283" width="6.44140625" style="67" customWidth="1"/>
    <col min="12284" max="12284" width="8" style="67" customWidth="1"/>
    <col min="12285" max="12285" width="7.5546875" style="67" customWidth="1"/>
    <col min="12286" max="12286" width="9.44140625" style="67" customWidth="1"/>
    <col min="12287" max="12287" width="10.44140625" style="67" customWidth="1"/>
    <col min="12288" max="12288" width="9.6640625" style="67" customWidth="1"/>
    <col min="12289" max="12289" width="10.33203125" style="67" customWidth="1"/>
    <col min="12290" max="12290" width="8.6640625" style="67" customWidth="1"/>
    <col min="12291" max="12522" width="9.109375" style="67"/>
    <col min="12523" max="12523" width="17.44140625" style="67" customWidth="1"/>
    <col min="12524" max="12524" width="8.88671875" style="67" customWidth="1"/>
    <col min="12525" max="12525" width="17.44140625" style="67" customWidth="1"/>
    <col min="12526" max="12527" width="6" style="67" customWidth="1"/>
    <col min="12528" max="12528" width="7.88671875" style="67" customWidth="1"/>
    <col min="12529" max="12529" width="6.88671875" style="67" customWidth="1"/>
    <col min="12530" max="12530" width="5.88671875" style="67" customWidth="1"/>
    <col min="12531" max="12531" width="5.6640625" style="67" customWidth="1"/>
    <col min="12532" max="12532" width="7.88671875" style="67" customWidth="1"/>
    <col min="12533" max="12533" width="6.88671875" style="67" customWidth="1"/>
    <col min="12534" max="12534" width="5.5546875" style="67" customWidth="1"/>
    <col min="12535" max="12535" width="6" style="67" customWidth="1"/>
    <col min="12536" max="12536" width="7.109375" style="67" customWidth="1"/>
    <col min="12537" max="12537" width="7" style="67" customWidth="1"/>
    <col min="12538" max="12538" width="6.33203125" style="67" customWidth="1"/>
    <col min="12539" max="12539" width="6.44140625" style="67" customWidth="1"/>
    <col min="12540" max="12540" width="8" style="67" customWidth="1"/>
    <col min="12541" max="12541" width="7.5546875" style="67" customWidth="1"/>
    <col min="12542" max="12542" width="9.44140625" style="67" customWidth="1"/>
    <col min="12543" max="12543" width="10.44140625" style="67" customWidth="1"/>
    <col min="12544" max="12544" width="9.6640625" style="67" customWidth="1"/>
    <col min="12545" max="12545" width="10.33203125" style="67" customWidth="1"/>
    <col min="12546" max="12546" width="8.6640625" style="67" customWidth="1"/>
    <col min="12547" max="12778" width="9.109375" style="67"/>
    <col min="12779" max="12779" width="17.44140625" style="67" customWidth="1"/>
    <col min="12780" max="12780" width="8.88671875" style="67" customWidth="1"/>
    <col min="12781" max="12781" width="17.44140625" style="67" customWidth="1"/>
    <col min="12782" max="12783" width="6" style="67" customWidth="1"/>
    <col min="12784" max="12784" width="7.88671875" style="67" customWidth="1"/>
    <col min="12785" max="12785" width="6.88671875" style="67" customWidth="1"/>
    <col min="12786" max="12786" width="5.88671875" style="67" customWidth="1"/>
    <col min="12787" max="12787" width="5.6640625" style="67" customWidth="1"/>
    <col min="12788" max="12788" width="7.88671875" style="67" customWidth="1"/>
    <col min="12789" max="12789" width="6.88671875" style="67" customWidth="1"/>
    <col min="12790" max="12790" width="5.5546875" style="67" customWidth="1"/>
    <col min="12791" max="12791" width="6" style="67" customWidth="1"/>
    <col min="12792" max="12792" width="7.109375" style="67" customWidth="1"/>
    <col min="12793" max="12793" width="7" style="67" customWidth="1"/>
    <col min="12794" max="12794" width="6.33203125" style="67" customWidth="1"/>
    <col min="12795" max="12795" width="6.44140625" style="67" customWidth="1"/>
    <col min="12796" max="12796" width="8" style="67" customWidth="1"/>
    <col min="12797" max="12797" width="7.5546875" style="67" customWidth="1"/>
    <col min="12798" max="12798" width="9.44140625" style="67" customWidth="1"/>
    <col min="12799" max="12799" width="10.44140625" style="67" customWidth="1"/>
    <col min="12800" max="12800" width="9.6640625" style="67" customWidth="1"/>
    <col min="12801" max="12801" width="10.33203125" style="67" customWidth="1"/>
    <col min="12802" max="12802" width="8.6640625" style="67" customWidth="1"/>
    <col min="12803" max="13034" width="9.109375" style="67"/>
    <col min="13035" max="13035" width="17.44140625" style="67" customWidth="1"/>
    <col min="13036" max="13036" width="8.88671875" style="67" customWidth="1"/>
    <col min="13037" max="13037" width="17.44140625" style="67" customWidth="1"/>
    <col min="13038" max="13039" width="6" style="67" customWidth="1"/>
    <col min="13040" max="13040" width="7.88671875" style="67" customWidth="1"/>
    <col min="13041" max="13041" width="6.88671875" style="67" customWidth="1"/>
    <col min="13042" max="13042" width="5.88671875" style="67" customWidth="1"/>
    <col min="13043" max="13043" width="5.6640625" style="67" customWidth="1"/>
    <col min="13044" max="13044" width="7.88671875" style="67" customWidth="1"/>
    <col min="13045" max="13045" width="6.88671875" style="67" customWidth="1"/>
    <col min="13046" max="13046" width="5.5546875" style="67" customWidth="1"/>
    <col min="13047" max="13047" width="6" style="67" customWidth="1"/>
    <col min="13048" max="13048" width="7.109375" style="67" customWidth="1"/>
    <col min="13049" max="13049" width="7" style="67" customWidth="1"/>
    <col min="13050" max="13050" width="6.33203125" style="67" customWidth="1"/>
    <col min="13051" max="13051" width="6.44140625" style="67" customWidth="1"/>
    <col min="13052" max="13052" width="8" style="67" customWidth="1"/>
    <col min="13053" max="13053" width="7.5546875" style="67" customWidth="1"/>
    <col min="13054" max="13054" width="9.44140625" style="67" customWidth="1"/>
    <col min="13055" max="13055" width="10.44140625" style="67" customWidth="1"/>
    <col min="13056" max="13056" width="9.6640625" style="67" customWidth="1"/>
    <col min="13057" max="13057" width="10.33203125" style="67" customWidth="1"/>
    <col min="13058" max="13058" width="8.6640625" style="67" customWidth="1"/>
    <col min="13059" max="13290" width="9.109375" style="67"/>
    <col min="13291" max="13291" width="17.44140625" style="67" customWidth="1"/>
    <col min="13292" max="13292" width="8.88671875" style="67" customWidth="1"/>
    <col min="13293" max="13293" width="17.44140625" style="67" customWidth="1"/>
    <col min="13294" max="13295" width="6" style="67" customWidth="1"/>
    <col min="13296" max="13296" width="7.88671875" style="67" customWidth="1"/>
    <col min="13297" max="13297" width="6.88671875" style="67" customWidth="1"/>
    <col min="13298" max="13298" width="5.88671875" style="67" customWidth="1"/>
    <col min="13299" max="13299" width="5.6640625" style="67" customWidth="1"/>
    <col min="13300" max="13300" width="7.88671875" style="67" customWidth="1"/>
    <col min="13301" max="13301" width="6.88671875" style="67" customWidth="1"/>
    <col min="13302" max="13302" width="5.5546875" style="67" customWidth="1"/>
    <col min="13303" max="13303" width="6" style="67" customWidth="1"/>
    <col min="13304" max="13304" width="7.109375" style="67" customWidth="1"/>
    <col min="13305" max="13305" width="7" style="67" customWidth="1"/>
    <col min="13306" max="13306" width="6.33203125" style="67" customWidth="1"/>
    <col min="13307" max="13307" width="6.44140625" style="67" customWidth="1"/>
    <col min="13308" max="13308" width="8" style="67" customWidth="1"/>
    <col min="13309" max="13309" width="7.5546875" style="67" customWidth="1"/>
    <col min="13310" max="13310" width="9.44140625" style="67" customWidth="1"/>
    <col min="13311" max="13311" width="10.44140625" style="67" customWidth="1"/>
    <col min="13312" max="13312" width="9.6640625" style="67" customWidth="1"/>
    <col min="13313" max="13313" width="10.33203125" style="67" customWidth="1"/>
    <col min="13314" max="13314" width="8.6640625" style="67" customWidth="1"/>
    <col min="13315" max="13546" width="9.109375" style="67"/>
    <col min="13547" max="13547" width="17.44140625" style="67" customWidth="1"/>
    <col min="13548" max="13548" width="8.88671875" style="67" customWidth="1"/>
    <col min="13549" max="13549" width="17.44140625" style="67" customWidth="1"/>
    <col min="13550" max="13551" width="6" style="67" customWidth="1"/>
    <col min="13552" max="13552" width="7.88671875" style="67" customWidth="1"/>
    <col min="13553" max="13553" width="6.88671875" style="67" customWidth="1"/>
    <col min="13554" max="13554" width="5.88671875" style="67" customWidth="1"/>
    <col min="13555" max="13555" width="5.6640625" style="67" customWidth="1"/>
    <col min="13556" max="13556" width="7.88671875" style="67" customWidth="1"/>
    <col min="13557" max="13557" width="6.88671875" style="67" customWidth="1"/>
    <col min="13558" max="13558" width="5.5546875" style="67" customWidth="1"/>
    <col min="13559" max="13559" width="6" style="67" customWidth="1"/>
    <col min="13560" max="13560" width="7.109375" style="67" customWidth="1"/>
    <col min="13561" max="13561" width="7" style="67" customWidth="1"/>
    <col min="13562" max="13562" width="6.33203125" style="67" customWidth="1"/>
    <col min="13563" max="13563" width="6.44140625" style="67" customWidth="1"/>
    <col min="13564" max="13564" width="8" style="67" customWidth="1"/>
    <col min="13565" max="13565" width="7.5546875" style="67" customWidth="1"/>
    <col min="13566" max="13566" width="9.44140625" style="67" customWidth="1"/>
    <col min="13567" max="13567" width="10.44140625" style="67" customWidth="1"/>
    <col min="13568" max="13568" width="9.6640625" style="67" customWidth="1"/>
    <col min="13569" max="13569" width="10.33203125" style="67" customWidth="1"/>
    <col min="13570" max="13570" width="8.6640625" style="67" customWidth="1"/>
    <col min="13571" max="13802" width="9.109375" style="67"/>
    <col min="13803" max="13803" width="17.44140625" style="67" customWidth="1"/>
    <col min="13804" max="13804" width="8.88671875" style="67" customWidth="1"/>
    <col min="13805" max="13805" width="17.44140625" style="67" customWidth="1"/>
    <col min="13806" max="13807" width="6" style="67" customWidth="1"/>
    <col min="13808" max="13808" width="7.88671875" style="67" customWidth="1"/>
    <col min="13809" max="13809" width="6.88671875" style="67" customWidth="1"/>
    <col min="13810" max="13810" width="5.88671875" style="67" customWidth="1"/>
    <col min="13811" max="13811" width="5.6640625" style="67" customWidth="1"/>
    <col min="13812" max="13812" width="7.88671875" style="67" customWidth="1"/>
    <col min="13813" max="13813" width="6.88671875" style="67" customWidth="1"/>
    <col min="13814" max="13814" width="5.5546875" style="67" customWidth="1"/>
    <col min="13815" max="13815" width="6" style="67" customWidth="1"/>
    <col min="13816" max="13816" width="7.109375" style="67" customWidth="1"/>
    <col min="13817" max="13817" width="7" style="67" customWidth="1"/>
    <col min="13818" max="13818" width="6.33203125" style="67" customWidth="1"/>
    <col min="13819" max="13819" width="6.44140625" style="67" customWidth="1"/>
    <col min="13820" max="13820" width="8" style="67" customWidth="1"/>
    <col min="13821" max="13821" width="7.5546875" style="67" customWidth="1"/>
    <col min="13822" max="13822" width="9.44140625" style="67" customWidth="1"/>
    <col min="13823" max="13823" width="10.44140625" style="67" customWidth="1"/>
    <col min="13824" max="13824" width="9.6640625" style="67" customWidth="1"/>
    <col min="13825" max="13825" width="10.33203125" style="67" customWidth="1"/>
    <col min="13826" max="13826" width="8.6640625" style="67" customWidth="1"/>
    <col min="13827" max="14058" width="9.109375" style="67"/>
    <col min="14059" max="14059" width="17.44140625" style="67" customWidth="1"/>
    <col min="14060" max="14060" width="8.88671875" style="67" customWidth="1"/>
    <col min="14061" max="14061" width="17.44140625" style="67" customWidth="1"/>
    <col min="14062" max="14063" width="6" style="67" customWidth="1"/>
    <col min="14064" max="14064" width="7.88671875" style="67" customWidth="1"/>
    <col min="14065" max="14065" width="6.88671875" style="67" customWidth="1"/>
    <col min="14066" max="14066" width="5.88671875" style="67" customWidth="1"/>
    <col min="14067" max="14067" width="5.6640625" style="67" customWidth="1"/>
    <col min="14068" max="14068" width="7.88671875" style="67" customWidth="1"/>
    <col min="14069" max="14069" width="6.88671875" style="67" customWidth="1"/>
    <col min="14070" max="14070" width="5.5546875" style="67" customWidth="1"/>
    <col min="14071" max="14071" width="6" style="67" customWidth="1"/>
    <col min="14072" max="14072" width="7.109375" style="67" customWidth="1"/>
    <col min="14073" max="14073" width="7" style="67" customWidth="1"/>
    <col min="14074" max="14074" width="6.33203125" style="67" customWidth="1"/>
    <col min="14075" max="14075" width="6.44140625" style="67" customWidth="1"/>
    <col min="14076" max="14076" width="8" style="67" customWidth="1"/>
    <col min="14077" max="14077" width="7.5546875" style="67" customWidth="1"/>
    <col min="14078" max="14078" width="9.44140625" style="67" customWidth="1"/>
    <col min="14079" max="14079" width="10.44140625" style="67" customWidth="1"/>
    <col min="14080" max="14080" width="9.6640625" style="67" customWidth="1"/>
    <col min="14081" max="14081" width="10.33203125" style="67" customWidth="1"/>
    <col min="14082" max="14082" width="8.6640625" style="67" customWidth="1"/>
    <col min="14083" max="14314" width="9.109375" style="67"/>
    <col min="14315" max="14315" width="17.44140625" style="67" customWidth="1"/>
    <col min="14316" max="14316" width="8.88671875" style="67" customWidth="1"/>
    <col min="14317" max="14317" width="17.44140625" style="67" customWidth="1"/>
    <col min="14318" max="14319" width="6" style="67" customWidth="1"/>
    <col min="14320" max="14320" width="7.88671875" style="67" customWidth="1"/>
    <col min="14321" max="14321" width="6.88671875" style="67" customWidth="1"/>
    <col min="14322" max="14322" width="5.88671875" style="67" customWidth="1"/>
    <col min="14323" max="14323" width="5.6640625" style="67" customWidth="1"/>
    <col min="14324" max="14324" width="7.88671875" style="67" customWidth="1"/>
    <col min="14325" max="14325" width="6.88671875" style="67" customWidth="1"/>
    <col min="14326" max="14326" width="5.5546875" style="67" customWidth="1"/>
    <col min="14327" max="14327" width="6" style="67" customWidth="1"/>
    <col min="14328" max="14328" width="7.109375" style="67" customWidth="1"/>
    <col min="14329" max="14329" width="7" style="67" customWidth="1"/>
    <col min="14330" max="14330" width="6.33203125" style="67" customWidth="1"/>
    <col min="14331" max="14331" width="6.44140625" style="67" customWidth="1"/>
    <col min="14332" max="14332" width="8" style="67" customWidth="1"/>
    <col min="14333" max="14333" width="7.5546875" style="67" customWidth="1"/>
    <col min="14334" max="14334" width="9.44140625" style="67" customWidth="1"/>
    <col min="14335" max="14335" width="10.44140625" style="67" customWidth="1"/>
    <col min="14336" max="14336" width="9.6640625" style="67" customWidth="1"/>
    <col min="14337" max="14337" width="10.33203125" style="67" customWidth="1"/>
    <col min="14338" max="14338" width="8.6640625" style="67" customWidth="1"/>
    <col min="14339" max="14570" width="9.109375" style="67"/>
    <col min="14571" max="14571" width="17.44140625" style="67" customWidth="1"/>
    <col min="14572" max="14572" width="8.88671875" style="67" customWidth="1"/>
    <col min="14573" max="14573" width="17.44140625" style="67" customWidth="1"/>
    <col min="14574" max="14575" width="6" style="67" customWidth="1"/>
    <col min="14576" max="14576" width="7.88671875" style="67" customWidth="1"/>
    <col min="14577" max="14577" width="6.88671875" style="67" customWidth="1"/>
    <col min="14578" max="14578" width="5.88671875" style="67" customWidth="1"/>
    <col min="14579" max="14579" width="5.6640625" style="67" customWidth="1"/>
    <col min="14580" max="14580" width="7.88671875" style="67" customWidth="1"/>
    <col min="14581" max="14581" width="6.88671875" style="67" customWidth="1"/>
    <col min="14582" max="14582" width="5.5546875" style="67" customWidth="1"/>
    <col min="14583" max="14583" width="6" style="67" customWidth="1"/>
    <col min="14584" max="14584" width="7.109375" style="67" customWidth="1"/>
    <col min="14585" max="14585" width="7" style="67" customWidth="1"/>
    <col min="14586" max="14586" width="6.33203125" style="67" customWidth="1"/>
    <col min="14587" max="14587" width="6.44140625" style="67" customWidth="1"/>
    <col min="14588" max="14588" width="8" style="67" customWidth="1"/>
    <col min="14589" max="14589" width="7.5546875" style="67" customWidth="1"/>
    <col min="14590" max="14590" width="9.44140625" style="67" customWidth="1"/>
    <col min="14591" max="14591" width="10.44140625" style="67" customWidth="1"/>
    <col min="14592" max="14592" width="9.6640625" style="67" customWidth="1"/>
    <col min="14593" max="14593" width="10.33203125" style="67" customWidth="1"/>
    <col min="14594" max="14594" width="8.6640625" style="67" customWidth="1"/>
    <col min="14595" max="14826" width="9.109375" style="67"/>
    <col min="14827" max="14827" width="17.44140625" style="67" customWidth="1"/>
    <col min="14828" max="14828" width="8.88671875" style="67" customWidth="1"/>
    <col min="14829" max="14829" width="17.44140625" style="67" customWidth="1"/>
    <col min="14830" max="14831" width="6" style="67" customWidth="1"/>
    <col min="14832" max="14832" width="7.88671875" style="67" customWidth="1"/>
    <col min="14833" max="14833" width="6.88671875" style="67" customWidth="1"/>
    <col min="14834" max="14834" width="5.88671875" style="67" customWidth="1"/>
    <col min="14835" max="14835" width="5.6640625" style="67" customWidth="1"/>
    <col min="14836" max="14836" width="7.88671875" style="67" customWidth="1"/>
    <col min="14837" max="14837" width="6.88671875" style="67" customWidth="1"/>
    <col min="14838" max="14838" width="5.5546875" style="67" customWidth="1"/>
    <col min="14839" max="14839" width="6" style="67" customWidth="1"/>
    <col min="14840" max="14840" width="7.109375" style="67" customWidth="1"/>
    <col min="14841" max="14841" width="7" style="67" customWidth="1"/>
    <col min="14842" max="14842" width="6.33203125" style="67" customWidth="1"/>
    <col min="14843" max="14843" width="6.44140625" style="67" customWidth="1"/>
    <col min="14844" max="14844" width="8" style="67" customWidth="1"/>
    <col min="14845" max="14845" width="7.5546875" style="67" customWidth="1"/>
    <col min="14846" max="14846" width="9.44140625" style="67" customWidth="1"/>
    <col min="14847" max="14847" width="10.44140625" style="67" customWidth="1"/>
    <col min="14848" max="14848" width="9.6640625" style="67" customWidth="1"/>
    <col min="14849" max="14849" width="10.33203125" style="67" customWidth="1"/>
    <col min="14850" max="14850" width="8.6640625" style="67" customWidth="1"/>
    <col min="14851" max="15082" width="9.109375" style="67"/>
    <col min="15083" max="15083" width="17.44140625" style="67" customWidth="1"/>
    <col min="15084" max="15084" width="8.88671875" style="67" customWidth="1"/>
    <col min="15085" max="15085" width="17.44140625" style="67" customWidth="1"/>
    <col min="15086" max="15087" width="6" style="67" customWidth="1"/>
    <col min="15088" max="15088" width="7.88671875" style="67" customWidth="1"/>
    <col min="15089" max="15089" width="6.88671875" style="67" customWidth="1"/>
    <col min="15090" max="15090" width="5.88671875" style="67" customWidth="1"/>
    <col min="15091" max="15091" width="5.6640625" style="67" customWidth="1"/>
    <col min="15092" max="15092" width="7.88671875" style="67" customWidth="1"/>
    <col min="15093" max="15093" width="6.88671875" style="67" customWidth="1"/>
    <col min="15094" max="15094" width="5.5546875" style="67" customWidth="1"/>
    <col min="15095" max="15095" width="6" style="67" customWidth="1"/>
    <col min="15096" max="15096" width="7.109375" style="67" customWidth="1"/>
    <col min="15097" max="15097" width="7" style="67" customWidth="1"/>
    <col min="15098" max="15098" width="6.33203125" style="67" customWidth="1"/>
    <col min="15099" max="15099" width="6.44140625" style="67" customWidth="1"/>
    <col min="15100" max="15100" width="8" style="67" customWidth="1"/>
    <col min="15101" max="15101" width="7.5546875" style="67" customWidth="1"/>
    <col min="15102" max="15102" width="9.44140625" style="67" customWidth="1"/>
    <col min="15103" max="15103" width="10.44140625" style="67" customWidth="1"/>
    <col min="15104" max="15104" width="9.6640625" style="67" customWidth="1"/>
    <col min="15105" max="15105" width="10.33203125" style="67" customWidth="1"/>
    <col min="15106" max="15106" width="8.6640625" style="67" customWidth="1"/>
    <col min="15107" max="15338" width="9.109375" style="67"/>
    <col min="15339" max="15339" width="17.44140625" style="67" customWidth="1"/>
    <col min="15340" max="15340" width="8.88671875" style="67" customWidth="1"/>
    <col min="15341" max="15341" width="17.44140625" style="67" customWidth="1"/>
    <col min="15342" max="15343" width="6" style="67" customWidth="1"/>
    <col min="15344" max="15344" width="7.88671875" style="67" customWidth="1"/>
    <col min="15345" max="15345" width="6.88671875" style="67" customWidth="1"/>
    <col min="15346" max="15346" width="5.88671875" style="67" customWidth="1"/>
    <col min="15347" max="15347" width="5.6640625" style="67" customWidth="1"/>
    <col min="15348" max="15348" width="7.88671875" style="67" customWidth="1"/>
    <col min="15349" max="15349" width="6.88671875" style="67" customWidth="1"/>
    <col min="15350" max="15350" width="5.5546875" style="67" customWidth="1"/>
    <col min="15351" max="15351" width="6" style="67" customWidth="1"/>
    <col min="15352" max="15352" width="7.109375" style="67" customWidth="1"/>
    <col min="15353" max="15353" width="7" style="67" customWidth="1"/>
    <col min="15354" max="15354" width="6.33203125" style="67" customWidth="1"/>
    <col min="15355" max="15355" width="6.44140625" style="67" customWidth="1"/>
    <col min="15356" max="15356" width="8" style="67" customWidth="1"/>
    <col min="15357" max="15357" width="7.5546875" style="67" customWidth="1"/>
    <col min="15358" max="15358" width="9.44140625" style="67" customWidth="1"/>
    <col min="15359" max="15359" width="10.44140625" style="67" customWidth="1"/>
    <col min="15360" max="15360" width="9.6640625" style="67" customWidth="1"/>
    <col min="15361" max="15361" width="10.33203125" style="67" customWidth="1"/>
    <col min="15362" max="15362" width="8.6640625" style="67" customWidth="1"/>
    <col min="15363" max="15594" width="9.109375" style="67"/>
    <col min="15595" max="15595" width="17.44140625" style="67" customWidth="1"/>
    <col min="15596" max="15596" width="8.88671875" style="67" customWidth="1"/>
    <col min="15597" max="15597" width="17.44140625" style="67" customWidth="1"/>
    <col min="15598" max="15599" width="6" style="67" customWidth="1"/>
    <col min="15600" max="15600" width="7.88671875" style="67" customWidth="1"/>
    <col min="15601" max="15601" width="6.88671875" style="67" customWidth="1"/>
    <col min="15602" max="15602" width="5.88671875" style="67" customWidth="1"/>
    <col min="15603" max="15603" width="5.6640625" style="67" customWidth="1"/>
    <col min="15604" max="15604" width="7.88671875" style="67" customWidth="1"/>
    <col min="15605" max="15605" width="6.88671875" style="67" customWidth="1"/>
    <col min="15606" max="15606" width="5.5546875" style="67" customWidth="1"/>
    <col min="15607" max="15607" width="6" style="67" customWidth="1"/>
    <col min="15608" max="15608" width="7.109375" style="67" customWidth="1"/>
    <col min="15609" max="15609" width="7" style="67" customWidth="1"/>
    <col min="15610" max="15610" width="6.33203125" style="67" customWidth="1"/>
    <col min="15611" max="15611" width="6.44140625" style="67" customWidth="1"/>
    <col min="15612" max="15612" width="8" style="67" customWidth="1"/>
    <col min="15613" max="15613" width="7.5546875" style="67" customWidth="1"/>
    <col min="15614" max="15614" width="9.44140625" style="67" customWidth="1"/>
    <col min="15615" max="15615" width="10.44140625" style="67" customWidth="1"/>
    <col min="15616" max="15616" width="9.6640625" style="67" customWidth="1"/>
    <col min="15617" max="15617" width="10.33203125" style="67" customWidth="1"/>
    <col min="15618" max="15618" width="8.6640625" style="67" customWidth="1"/>
    <col min="15619" max="15850" width="9.109375" style="67"/>
    <col min="15851" max="15851" width="17.44140625" style="67" customWidth="1"/>
    <col min="15852" max="15852" width="8.88671875" style="67" customWidth="1"/>
    <col min="15853" max="15853" width="17.44140625" style="67" customWidth="1"/>
    <col min="15854" max="15855" width="6" style="67" customWidth="1"/>
    <col min="15856" max="15856" width="7.88671875" style="67" customWidth="1"/>
    <col min="15857" max="15857" width="6.88671875" style="67" customWidth="1"/>
    <col min="15858" max="15858" width="5.88671875" style="67" customWidth="1"/>
    <col min="15859" max="15859" width="5.6640625" style="67" customWidth="1"/>
    <col min="15860" max="15860" width="7.88671875" style="67" customWidth="1"/>
    <col min="15861" max="15861" width="6.88671875" style="67" customWidth="1"/>
    <col min="15862" max="15862" width="5.5546875" style="67" customWidth="1"/>
    <col min="15863" max="15863" width="6" style="67" customWidth="1"/>
    <col min="15864" max="15864" width="7.109375" style="67" customWidth="1"/>
    <col min="15865" max="15865" width="7" style="67" customWidth="1"/>
    <col min="15866" max="15866" width="6.33203125" style="67" customWidth="1"/>
    <col min="15867" max="15867" width="6.44140625" style="67" customWidth="1"/>
    <col min="15868" max="15868" width="8" style="67" customWidth="1"/>
    <col min="15869" max="15869" width="7.5546875" style="67" customWidth="1"/>
    <col min="15870" max="15870" width="9.44140625" style="67" customWidth="1"/>
    <col min="15871" max="15871" width="10.44140625" style="67" customWidth="1"/>
    <col min="15872" max="15872" width="9.6640625" style="67" customWidth="1"/>
    <col min="15873" max="15873" width="10.33203125" style="67" customWidth="1"/>
    <col min="15874" max="15874" width="8.6640625" style="67" customWidth="1"/>
    <col min="15875" max="16106" width="9.109375" style="67"/>
    <col min="16107" max="16107" width="17.44140625" style="67" customWidth="1"/>
    <col min="16108" max="16108" width="8.88671875" style="67" customWidth="1"/>
    <col min="16109" max="16109" width="17.44140625" style="67" customWidth="1"/>
    <col min="16110" max="16111" width="6" style="67" customWidth="1"/>
    <col min="16112" max="16112" width="7.88671875" style="67" customWidth="1"/>
    <col min="16113" max="16113" width="6.88671875" style="67" customWidth="1"/>
    <col min="16114" max="16114" width="5.88671875" style="67" customWidth="1"/>
    <col min="16115" max="16115" width="5.6640625" style="67" customWidth="1"/>
    <col min="16116" max="16116" width="7.88671875" style="67" customWidth="1"/>
    <col min="16117" max="16117" width="6.88671875" style="67" customWidth="1"/>
    <col min="16118" max="16118" width="5.5546875" style="67" customWidth="1"/>
    <col min="16119" max="16119" width="6" style="67" customWidth="1"/>
    <col min="16120" max="16120" width="7.109375" style="67" customWidth="1"/>
    <col min="16121" max="16121" width="7" style="67" customWidth="1"/>
    <col min="16122" max="16122" width="6.33203125" style="67" customWidth="1"/>
    <col min="16123" max="16123" width="6.44140625" style="67" customWidth="1"/>
    <col min="16124" max="16124" width="8" style="67" customWidth="1"/>
    <col min="16125" max="16125" width="7.5546875" style="67" customWidth="1"/>
    <col min="16126" max="16126" width="9.44140625" style="67" customWidth="1"/>
    <col min="16127" max="16127" width="10.44140625" style="67" customWidth="1"/>
    <col min="16128" max="16128" width="9.6640625" style="67" customWidth="1"/>
    <col min="16129" max="16129" width="10.33203125" style="67" customWidth="1"/>
    <col min="16130" max="16130" width="8.6640625" style="67" customWidth="1"/>
    <col min="16131" max="16384" width="9.109375" style="67"/>
  </cols>
  <sheetData>
    <row r="1" spans="1:11" ht="15" customHeight="1">
      <c r="B1" s="83" t="s">
        <v>686</v>
      </c>
      <c r="C1" s="83"/>
      <c r="D1" s="83"/>
      <c r="E1" s="83"/>
      <c r="F1" s="83"/>
      <c r="G1" s="83"/>
      <c r="H1" s="83"/>
      <c r="I1" s="83"/>
      <c r="J1" s="90" t="s">
        <v>181</v>
      </c>
      <c r="K1" s="83"/>
    </row>
    <row r="2" spans="1:11" ht="14.25" customHeight="1">
      <c r="B2" s="84" t="s">
        <v>145</v>
      </c>
      <c r="C2" s="84"/>
      <c r="D2" s="84"/>
      <c r="E2" s="84"/>
      <c r="F2" s="84"/>
      <c r="G2" s="84"/>
      <c r="H2" s="84"/>
      <c r="I2" s="84"/>
      <c r="J2" s="84"/>
      <c r="K2" s="84"/>
    </row>
    <row r="3" spans="1:11" ht="14.25" customHeight="1">
      <c r="B3" s="84"/>
      <c r="C3" s="84"/>
      <c r="D3" s="84"/>
      <c r="E3" s="84"/>
      <c r="F3" s="84"/>
      <c r="G3" s="84"/>
      <c r="H3" s="84"/>
      <c r="I3" s="84"/>
      <c r="J3" s="84"/>
      <c r="K3" s="84"/>
    </row>
    <row r="4" spans="1:11">
      <c r="A4" s="87" t="s">
        <v>153</v>
      </c>
    </row>
    <row r="5" spans="1:11" ht="39.75" customHeight="1">
      <c r="A5" s="458" t="s">
        <v>131</v>
      </c>
      <c r="B5" s="457" t="s">
        <v>146</v>
      </c>
      <c r="C5" s="457" t="s">
        <v>147</v>
      </c>
      <c r="D5" s="457" t="s">
        <v>136</v>
      </c>
      <c r="E5" s="457" t="s">
        <v>137</v>
      </c>
      <c r="F5" s="457" t="s">
        <v>138</v>
      </c>
      <c r="G5" s="457" t="s">
        <v>148</v>
      </c>
      <c r="H5" s="457"/>
      <c r="I5" s="457"/>
      <c r="J5" s="457"/>
    </row>
    <row r="6" spans="1:11" ht="54" customHeight="1">
      <c r="A6" s="458"/>
      <c r="B6" s="457"/>
      <c r="C6" s="457"/>
      <c r="D6" s="457"/>
      <c r="E6" s="457"/>
      <c r="F6" s="457"/>
      <c r="G6" s="68" t="s">
        <v>139</v>
      </c>
      <c r="H6" s="68" t="s">
        <v>140</v>
      </c>
      <c r="I6" s="68" t="s">
        <v>141</v>
      </c>
      <c r="J6" s="69" t="s">
        <v>122</v>
      </c>
    </row>
    <row r="7" spans="1:11">
      <c r="A7" s="353">
        <v>1</v>
      </c>
      <c r="B7" s="354">
        <v>2</v>
      </c>
      <c r="C7" s="354">
        <v>3</v>
      </c>
      <c r="D7" s="354">
        <v>4</v>
      </c>
      <c r="E7" s="354">
        <v>5</v>
      </c>
      <c r="F7" s="354">
        <v>6</v>
      </c>
      <c r="G7" s="354">
        <v>7</v>
      </c>
      <c r="H7" s="354">
        <v>8</v>
      </c>
      <c r="I7" s="354">
        <v>9</v>
      </c>
      <c r="J7" s="354">
        <v>10</v>
      </c>
    </row>
    <row r="8" spans="1:11">
      <c r="A8" s="353"/>
      <c r="B8" s="354"/>
      <c r="C8" s="354"/>
      <c r="D8" s="354"/>
      <c r="E8" s="354"/>
      <c r="F8" s="354"/>
      <c r="G8" s="354"/>
      <c r="H8" s="354"/>
      <c r="I8" s="354"/>
      <c r="J8" s="354"/>
    </row>
    <row r="9" spans="1:11">
      <c r="A9" s="85"/>
      <c r="B9" s="70"/>
      <c r="C9" s="70"/>
      <c r="D9" s="71"/>
      <c r="E9" s="72"/>
      <c r="F9" s="72"/>
      <c r="G9" s="71"/>
      <c r="H9" s="71"/>
      <c r="I9" s="71"/>
      <c r="J9" s="73"/>
    </row>
    <row r="10" spans="1:11" ht="20.399999999999999">
      <c r="A10" s="86" t="s">
        <v>151</v>
      </c>
      <c r="B10" s="74"/>
      <c r="C10" s="74"/>
      <c r="D10" s="73"/>
      <c r="E10" s="75"/>
      <c r="F10" s="75"/>
      <c r="G10" s="73"/>
      <c r="H10" s="73"/>
      <c r="I10" s="73"/>
      <c r="J10" s="73"/>
    </row>
    <row r="11" spans="1:11">
      <c r="A11" s="86"/>
      <c r="B11" s="74"/>
      <c r="C11" s="74"/>
      <c r="D11" s="73"/>
      <c r="E11" s="75"/>
      <c r="F11" s="75"/>
      <c r="G11" s="73"/>
      <c r="H11" s="73"/>
      <c r="I11" s="73"/>
      <c r="J11" s="73"/>
    </row>
    <row r="12" spans="1:11">
      <c r="A12" s="86"/>
      <c r="B12" s="74"/>
      <c r="C12" s="74"/>
      <c r="D12" s="73"/>
      <c r="E12" s="75"/>
      <c r="F12" s="75"/>
      <c r="G12" s="73"/>
      <c r="H12" s="73"/>
      <c r="I12" s="73"/>
      <c r="J12" s="73"/>
    </row>
    <row r="13" spans="1:11" ht="20.399999999999999">
      <c r="A13" s="86" t="s">
        <v>421</v>
      </c>
      <c r="B13" s="74"/>
      <c r="C13" s="74"/>
      <c r="D13" s="73"/>
      <c r="E13" s="75"/>
      <c r="F13" s="75"/>
      <c r="G13" s="73"/>
      <c r="H13" s="73"/>
      <c r="I13" s="73"/>
      <c r="J13" s="73"/>
    </row>
    <row r="14" spans="1:11">
      <c r="A14" s="85"/>
      <c r="B14" s="70"/>
      <c r="C14" s="70"/>
      <c r="D14" s="71"/>
      <c r="E14" s="72"/>
      <c r="F14" s="72"/>
      <c r="G14" s="71"/>
      <c r="H14" s="71"/>
      <c r="I14" s="71"/>
      <c r="J14" s="73"/>
    </row>
    <row r="15" spans="1:11">
      <c r="A15" s="85"/>
      <c r="B15" s="70"/>
      <c r="C15" s="70"/>
      <c r="D15" s="71"/>
      <c r="E15" s="72"/>
      <c r="F15" s="72"/>
      <c r="G15" s="71"/>
      <c r="H15" s="71"/>
      <c r="I15" s="71"/>
      <c r="J15" s="73"/>
    </row>
    <row r="16" spans="1:11" ht="30.6">
      <c r="A16" s="265" t="s">
        <v>241</v>
      </c>
      <c r="B16" s="74"/>
      <c r="C16" s="74"/>
      <c r="D16" s="73"/>
      <c r="E16" s="75"/>
      <c r="F16" s="75"/>
      <c r="G16" s="73"/>
      <c r="H16" s="73"/>
      <c r="I16" s="73"/>
      <c r="J16" s="73"/>
    </row>
    <row r="17" spans="1:10" ht="15" customHeight="1">
      <c r="A17" s="76" t="s">
        <v>6</v>
      </c>
      <c r="B17" s="74"/>
      <c r="C17" s="74"/>
      <c r="D17" s="74"/>
      <c r="E17" s="75"/>
      <c r="F17" s="75"/>
      <c r="G17" s="73"/>
      <c r="H17" s="73"/>
      <c r="I17" s="73"/>
      <c r="J17" s="73"/>
    </row>
    <row r="19" spans="1:10">
      <c r="A19" s="264" t="s">
        <v>152</v>
      </c>
    </row>
    <row r="20" spans="1:10" ht="40.799999999999997">
      <c r="A20" s="89" t="s">
        <v>131</v>
      </c>
      <c r="B20" s="69" t="s">
        <v>142</v>
      </c>
      <c r="C20" s="69" t="s">
        <v>143</v>
      </c>
      <c r="D20" s="69" t="s">
        <v>144</v>
      </c>
      <c r="E20" s="69" t="s">
        <v>149</v>
      </c>
    </row>
    <row r="21" spans="1:10">
      <c r="A21" s="313">
        <v>1</v>
      </c>
      <c r="B21" s="78">
        <v>2</v>
      </c>
      <c r="C21" s="312">
        <v>3</v>
      </c>
      <c r="D21" s="250">
        <v>4</v>
      </c>
      <c r="E21" s="250">
        <v>5</v>
      </c>
    </row>
    <row r="22" spans="1:10">
      <c r="A22" s="313"/>
      <c r="B22" s="78"/>
      <c r="C22" s="312"/>
      <c r="D22" s="250"/>
      <c r="E22" s="250"/>
    </row>
    <row r="23" spans="1:10">
      <c r="A23" s="77"/>
      <c r="B23" s="78"/>
      <c r="C23" s="80"/>
      <c r="D23" s="80"/>
      <c r="E23" s="80"/>
    </row>
    <row r="24" spans="1:10" ht="20.399999999999999">
      <c r="A24" s="86" t="s">
        <v>151</v>
      </c>
      <c r="B24" s="78"/>
      <c r="C24" s="79"/>
      <c r="D24" s="80"/>
      <c r="E24" s="80"/>
    </row>
    <row r="25" spans="1:10">
      <c r="A25" s="77"/>
      <c r="B25" s="78"/>
      <c r="C25" s="80"/>
      <c r="D25" s="80"/>
      <c r="E25" s="80"/>
    </row>
    <row r="26" spans="1:10">
      <c r="A26" s="88"/>
      <c r="B26" s="78"/>
      <c r="C26" s="79"/>
      <c r="D26" s="80"/>
      <c r="E26" s="80"/>
    </row>
    <row r="27" spans="1:10" ht="20.399999999999999">
      <c r="A27" s="86" t="s">
        <v>150</v>
      </c>
      <c r="B27" s="78"/>
      <c r="C27" s="80"/>
      <c r="D27" s="80"/>
      <c r="E27" s="80"/>
    </row>
    <row r="28" spans="1:10">
      <c r="A28" s="76" t="s">
        <v>6</v>
      </c>
      <c r="B28" s="80"/>
      <c r="C28" s="80"/>
      <c r="D28" s="80"/>
      <c r="E28" s="80"/>
    </row>
    <row r="29" spans="1:10">
      <c r="A29" s="82"/>
      <c r="B29" s="82"/>
      <c r="C29" s="82"/>
      <c r="D29" s="82"/>
    </row>
    <row r="30" spans="1:10">
      <c r="A30" s="256" t="s">
        <v>180</v>
      </c>
    </row>
    <row r="32" spans="1:10">
      <c r="A32" s="67" t="s">
        <v>134</v>
      </c>
    </row>
    <row r="34" spans="1:1">
      <c r="A34" s="67" t="s">
        <v>135</v>
      </c>
    </row>
  </sheetData>
  <mergeCells count="7">
    <mergeCell ref="F5:F6"/>
    <mergeCell ref="G5:J5"/>
    <mergeCell ref="A5:A6"/>
    <mergeCell ref="B5:B6"/>
    <mergeCell ref="C5:C6"/>
    <mergeCell ref="D5:D6"/>
    <mergeCell ref="E5:E6"/>
  </mergeCells>
  <printOptions horizontalCentered="1"/>
  <pageMargins left="0.70866141732283472" right="0" top="0" bottom="0" header="0.31496062992125984" footer="0.31496062992125984"/>
  <pageSetup paperSize="9" scale="9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"/>
  <sheetViews>
    <sheetView workbookViewId="0">
      <selection activeCell="A3" sqref="A3"/>
    </sheetView>
  </sheetViews>
  <sheetFormatPr defaultRowHeight="13.2"/>
  <cols>
    <col min="1" max="1" width="3.33203125" style="67" customWidth="1"/>
    <col min="2" max="2" width="20.44140625" style="67" customWidth="1"/>
    <col min="3" max="3" width="20.6640625" style="67" customWidth="1"/>
    <col min="4" max="4" width="15.6640625" style="67" customWidth="1"/>
    <col min="5" max="5" width="11.33203125" style="67" customWidth="1"/>
    <col min="6" max="6" width="8.44140625" style="67" customWidth="1"/>
    <col min="7" max="7" width="8.5546875" style="67" customWidth="1"/>
    <col min="8" max="8" width="11" style="67" customWidth="1"/>
    <col min="9" max="10" width="12.33203125" style="67" customWidth="1"/>
    <col min="11" max="11" width="13.88671875" style="67" customWidth="1"/>
    <col min="12" max="256" width="9.109375" style="67"/>
    <col min="257" max="257" width="3.33203125" style="67" customWidth="1"/>
    <col min="258" max="258" width="20.44140625" style="67" customWidth="1"/>
    <col min="259" max="259" width="20.6640625" style="67" customWidth="1"/>
    <col min="260" max="260" width="15.6640625" style="67" customWidth="1"/>
    <col min="261" max="261" width="11.33203125" style="67" customWidth="1"/>
    <col min="262" max="262" width="8.44140625" style="67" customWidth="1"/>
    <col min="263" max="263" width="8.5546875" style="67" customWidth="1"/>
    <col min="264" max="264" width="11" style="67" customWidth="1"/>
    <col min="265" max="266" width="12.33203125" style="67" customWidth="1"/>
    <col min="267" max="267" width="13.88671875" style="67" customWidth="1"/>
    <col min="268" max="512" width="9.109375" style="67"/>
    <col min="513" max="513" width="3.33203125" style="67" customWidth="1"/>
    <col min="514" max="514" width="20.44140625" style="67" customWidth="1"/>
    <col min="515" max="515" width="20.6640625" style="67" customWidth="1"/>
    <col min="516" max="516" width="15.6640625" style="67" customWidth="1"/>
    <col min="517" max="517" width="11.33203125" style="67" customWidth="1"/>
    <col min="518" max="518" width="8.44140625" style="67" customWidth="1"/>
    <col min="519" max="519" width="8.5546875" style="67" customWidth="1"/>
    <col min="520" max="520" width="11" style="67" customWidth="1"/>
    <col min="521" max="522" width="12.33203125" style="67" customWidth="1"/>
    <col min="523" max="523" width="13.88671875" style="67" customWidth="1"/>
    <col min="524" max="768" width="9.109375" style="67"/>
    <col min="769" max="769" width="3.33203125" style="67" customWidth="1"/>
    <col min="770" max="770" width="20.44140625" style="67" customWidth="1"/>
    <col min="771" max="771" width="20.6640625" style="67" customWidth="1"/>
    <col min="772" max="772" width="15.6640625" style="67" customWidth="1"/>
    <col min="773" max="773" width="11.33203125" style="67" customWidth="1"/>
    <col min="774" max="774" width="8.44140625" style="67" customWidth="1"/>
    <col min="775" max="775" width="8.5546875" style="67" customWidth="1"/>
    <col min="776" max="776" width="11" style="67" customWidth="1"/>
    <col min="777" max="778" width="12.33203125" style="67" customWidth="1"/>
    <col min="779" max="779" width="13.88671875" style="67" customWidth="1"/>
    <col min="780" max="1024" width="9.109375" style="67"/>
    <col min="1025" max="1025" width="3.33203125" style="67" customWidth="1"/>
    <col min="1026" max="1026" width="20.44140625" style="67" customWidth="1"/>
    <col min="1027" max="1027" width="20.6640625" style="67" customWidth="1"/>
    <col min="1028" max="1028" width="15.6640625" style="67" customWidth="1"/>
    <col min="1029" max="1029" width="11.33203125" style="67" customWidth="1"/>
    <col min="1030" max="1030" width="8.44140625" style="67" customWidth="1"/>
    <col min="1031" max="1031" width="8.5546875" style="67" customWidth="1"/>
    <col min="1032" max="1032" width="11" style="67" customWidth="1"/>
    <col min="1033" max="1034" width="12.33203125" style="67" customWidth="1"/>
    <col min="1035" max="1035" width="13.88671875" style="67" customWidth="1"/>
    <col min="1036" max="1280" width="9.109375" style="67"/>
    <col min="1281" max="1281" width="3.33203125" style="67" customWidth="1"/>
    <col min="1282" max="1282" width="20.44140625" style="67" customWidth="1"/>
    <col min="1283" max="1283" width="20.6640625" style="67" customWidth="1"/>
    <col min="1284" max="1284" width="15.6640625" style="67" customWidth="1"/>
    <col min="1285" max="1285" width="11.33203125" style="67" customWidth="1"/>
    <col min="1286" max="1286" width="8.44140625" style="67" customWidth="1"/>
    <col min="1287" max="1287" width="8.5546875" style="67" customWidth="1"/>
    <col min="1288" max="1288" width="11" style="67" customWidth="1"/>
    <col min="1289" max="1290" width="12.33203125" style="67" customWidth="1"/>
    <col min="1291" max="1291" width="13.88671875" style="67" customWidth="1"/>
    <col min="1292" max="1536" width="9.109375" style="67"/>
    <col min="1537" max="1537" width="3.33203125" style="67" customWidth="1"/>
    <col min="1538" max="1538" width="20.44140625" style="67" customWidth="1"/>
    <col min="1539" max="1539" width="20.6640625" style="67" customWidth="1"/>
    <col min="1540" max="1540" width="15.6640625" style="67" customWidth="1"/>
    <col min="1541" max="1541" width="11.33203125" style="67" customWidth="1"/>
    <col min="1542" max="1542" width="8.44140625" style="67" customWidth="1"/>
    <col min="1543" max="1543" width="8.5546875" style="67" customWidth="1"/>
    <col min="1544" max="1544" width="11" style="67" customWidth="1"/>
    <col min="1545" max="1546" width="12.33203125" style="67" customWidth="1"/>
    <col min="1547" max="1547" width="13.88671875" style="67" customWidth="1"/>
    <col min="1548" max="1792" width="9.109375" style="67"/>
    <col min="1793" max="1793" width="3.33203125" style="67" customWidth="1"/>
    <col min="1794" max="1794" width="20.44140625" style="67" customWidth="1"/>
    <col min="1795" max="1795" width="20.6640625" style="67" customWidth="1"/>
    <col min="1796" max="1796" width="15.6640625" style="67" customWidth="1"/>
    <col min="1797" max="1797" width="11.33203125" style="67" customWidth="1"/>
    <col min="1798" max="1798" width="8.44140625" style="67" customWidth="1"/>
    <col min="1799" max="1799" width="8.5546875" style="67" customWidth="1"/>
    <col min="1800" max="1800" width="11" style="67" customWidth="1"/>
    <col min="1801" max="1802" width="12.33203125" style="67" customWidth="1"/>
    <col min="1803" max="1803" width="13.88671875" style="67" customWidth="1"/>
    <col min="1804" max="2048" width="9.109375" style="67"/>
    <col min="2049" max="2049" width="3.33203125" style="67" customWidth="1"/>
    <col min="2050" max="2050" width="20.44140625" style="67" customWidth="1"/>
    <col min="2051" max="2051" width="20.6640625" style="67" customWidth="1"/>
    <col min="2052" max="2052" width="15.6640625" style="67" customWidth="1"/>
    <col min="2053" max="2053" width="11.33203125" style="67" customWidth="1"/>
    <col min="2054" max="2054" width="8.44140625" style="67" customWidth="1"/>
    <col min="2055" max="2055" width="8.5546875" style="67" customWidth="1"/>
    <col min="2056" max="2056" width="11" style="67" customWidth="1"/>
    <col min="2057" max="2058" width="12.33203125" style="67" customWidth="1"/>
    <col min="2059" max="2059" width="13.88671875" style="67" customWidth="1"/>
    <col min="2060" max="2304" width="9.109375" style="67"/>
    <col min="2305" max="2305" width="3.33203125" style="67" customWidth="1"/>
    <col min="2306" max="2306" width="20.44140625" style="67" customWidth="1"/>
    <col min="2307" max="2307" width="20.6640625" style="67" customWidth="1"/>
    <col min="2308" max="2308" width="15.6640625" style="67" customWidth="1"/>
    <col min="2309" max="2309" width="11.33203125" style="67" customWidth="1"/>
    <col min="2310" max="2310" width="8.44140625" style="67" customWidth="1"/>
    <col min="2311" max="2311" width="8.5546875" style="67" customWidth="1"/>
    <col min="2312" max="2312" width="11" style="67" customWidth="1"/>
    <col min="2313" max="2314" width="12.33203125" style="67" customWidth="1"/>
    <col min="2315" max="2315" width="13.88671875" style="67" customWidth="1"/>
    <col min="2316" max="2560" width="9.109375" style="67"/>
    <col min="2561" max="2561" width="3.33203125" style="67" customWidth="1"/>
    <col min="2562" max="2562" width="20.44140625" style="67" customWidth="1"/>
    <col min="2563" max="2563" width="20.6640625" style="67" customWidth="1"/>
    <col min="2564" max="2564" width="15.6640625" style="67" customWidth="1"/>
    <col min="2565" max="2565" width="11.33203125" style="67" customWidth="1"/>
    <col min="2566" max="2566" width="8.44140625" style="67" customWidth="1"/>
    <col min="2567" max="2567" width="8.5546875" style="67" customWidth="1"/>
    <col min="2568" max="2568" width="11" style="67" customWidth="1"/>
    <col min="2569" max="2570" width="12.33203125" style="67" customWidth="1"/>
    <col min="2571" max="2571" width="13.88671875" style="67" customWidth="1"/>
    <col min="2572" max="2816" width="9.109375" style="67"/>
    <col min="2817" max="2817" width="3.33203125" style="67" customWidth="1"/>
    <col min="2818" max="2818" width="20.44140625" style="67" customWidth="1"/>
    <col min="2819" max="2819" width="20.6640625" style="67" customWidth="1"/>
    <col min="2820" max="2820" width="15.6640625" style="67" customWidth="1"/>
    <col min="2821" max="2821" width="11.33203125" style="67" customWidth="1"/>
    <col min="2822" max="2822" width="8.44140625" style="67" customWidth="1"/>
    <col min="2823" max="2823" width="8.5546875" style="67" customWidth="1"/>
    <col min="2824" max="2824" width="11" style="67" customWidth="1"/>
    <col min="2825" max="2826" width="12.33203125" style="67" customWidth="1"/>
    <col min="2827" max="2827" width="13.88671875" style="67" customWidth="1"/>
    <col min="2828" max="3072" width="9.109375" style="67"/>
    <col min="3073" max="3073" width="3.33203125" style="67" customWidth="1"/>
    <col min="3074" max="3074" width="20.44140625" style="67" customWidth="1"/>
    <col min="3075" max="3075" width="20.6640625" style="67" customWidth="1"/>
    <col min="3076" max="3076" width="15.6640625" style="67" customWidth="1"/>
    <col min="3077" max="3077" width="11.33203125" style="67" customWidth="1"/>
    <col min="3078" max="3078" width="8.44140625" style="67" customWidth="1"/>
    <col min="3079" max="3079" width="8.5546875" style="67" customWidth="1"/>
    <col min="3080" max="3080" width="11" style="67" customWidth="1"/>
    <col min="3081" max="3082" width="12.33203125" style="67" customWidth="1"/>
    <col min="3083" max="3083" width="13.88671875" style="67" customWidth="1"/>
    <col min="3084" max="3328" width="9.109375" style="67"/>
    <col min="3329" max="3329" width="3.33203125" style="67" customWidth="1"/>
    <col min="3330" max="3330" width="20.44140625" style="67" customWidth="1"/>
    <col min="3331" max="3331" width="20.6640625" style="67" customWidth="1"/>
    <col min="3332" max="3332" width="15.6640625" style="67" customWidth="1"/>
    <col min="3333" max="3333" width="11.33203125" style="67" customWidth="1"/>
    <col min="3334" max="3334" width="8.44140625" style="67" customWidth="1"/>
    <col min="3335" max="3335" width="8.5546875" style="67" customWidth="1"/>
    <col min="3336" max="3336" width="11" style="67" customWidth="1"/>
    <col min="3337" max="3338" width="12.33203125" style="67" customWidth="1"/>
    <col min="3339" max="3339" width="13.88671875" style="67" customWidth="1"/>
    <col min="3340" max="3584" width="9.109375" style="67"/>
    <col min="3585" max="3585" width="3.33203125" style="67" customWidth="1"/>
    <col min="3586" max="3586" width="20.44140625" style="67" customWidth="1"/>
    <col min="3587" max="3587" width="20.6640625" style="67" customWidth="1"/>
    <col min="3588" max="3588" width="15.6640625" style="67" customWidth="1"/>
    <col min="3589" max="3589" width="11.33203125" style="67" customWidth="1"/>
    <col min="3590" max="3590" width="8.44140625" style="67" customWidth="1"/>
    <col min="3591" max="3591" width="8.5546875" style="67" customWidth="1"/>
    <col min="3592" max="3592" width="11" style="67" customWidth="1"/>
    <col min="3593" max="3594" width="12.33203125" style="67" customWidth="1"/>
    <col min="3595" max="3595" width="13.88671875" style="67" customWidth="1"/>
    <col min="3596" max="3840" width="9.109375" style="67"/>
    <col min="3841" max="3841" width="3.33203125" style="67" customWidth="1"/>
    <col min="3842" max="3842" width="20.44140625" style="67" customWidth="1"/>
    <col min="3843" max="3843" width="20.6640625" style="67" customWidth="1"/>
    <col min="3844" max="3844" width="15.6640625" style="67" customWidth="1"/>
    <col min="3845" max="3845" width="11.33203125" style="67" customWidth="1"/>
    <col min="3846" max="3846" width="8.44140625" style="67" customWidth="1"/>
    <col min="3847" max="3847" width="8.5546875" style="67" customWidth="1"/>
    <col min="3848" max="3848" width="11" style="67" customWidth="1"/>
    <col min="3849" max="3850" width="12.33203125" style="67" customWidth="1"/>
    <col min="3851" max="3851" width="13.88671875" style="67" customWidth="1"/>
    <col min="3852" max="4096" width="9.109375" style="67"/>
    <col min="4097" max="4097" width="3.33203125" style="67" customWidth="1"/>
    <col min="4098" max="4098" width="20.44140625" style="67" customWidth="1"/>
    <col min="4099" max="4099" width="20.6640625" style="67" customWidth="1"/>
    <col min="4100" max="4100" width="15.6640625" style="67" customWidth="1"/>
    <col min="4101" max="4101" width="11.33203125" style="67" customWidth="1"/>
    <col min="4102" max="4102" width="8.44140625" style="67" customWidth="1"/>
    <col min="4103" max="4103" width="8.5546875" style="67" customWidth="1"/>
    <col min="4104" max="4104" width="11" style="67" customWidth="1"/>
    <col min="4105" max="4106" width="12.33203125" style="67" customWidth="1"/>
    <col min="4107" max="4107" width="13.88671875" style="67" customWidth="1"/>
    <col min="4108" max="4352" width="9.109375" style="67"/>
    <col min="4353" max="4353" width="3.33203125" style="67" customWidth="1"/>
    <col min="4354" max="4354" width="20.44140625" style="67" customWidth="1"/>
    <col min="4355" max="4355" width="20.6640625" style="67" customWidth="1"/>
    <col min="4356" max="4356" width="15.6640625" style="67" customWidth="1"/>
    <col min="4357" max="4357" width="11.33203125" style="67" customWidth="1"/>
    <col min="4358" max="4358" width="8.44140625" style="67" customWidth="1"/>
    <col min="4359" max="4359" width="8.5546875" style="67" customWidth="1"/>
    <col min="4360" max="4360" width="11" style="67" customWidth="1"/>
    <col min="4361" max="4362" width="12.33203125" style="67" customWidth="1"/>
    <col min="4363" max="4363" width="13.88671875" style="67" customWidth="1"/>
    <col min="4364" max="4608" width="9.109375" style="67"/>
    <col min="4609" max="4609" width="3.33203125" style="67" customWidth="1"/>
    <col min="4610" max="4610" width="20.44140625" style="67" customWidth="1"/>
    <col min="4611" max="4611" width="20.6640625" style="67" customWidth="1"/>
    <col min="4612" max="4612" width="15.6640625" style="67" customWidth="1"/>
    <col min="4613" max="4613" width="11.33203125" style="67" customWidth="1"/>
    <col min="4614" max="4614" width="8.44140625" style="67" customWidth="1"/>
    <col min="4615" max="4615" width="8.5546875" style="67" customWidth="1"/>
    <col min="4616" max="4616" width="11" style="67" customWidth="1"/>
    <col min="4617" max="4618" width="12.33203125" style="67" customWidth="1"/>
    <col min="4619" max="4619" width="13.88671875" style="67" customWidth="1"/>
    <col min="4620" max="4864" width="9.109375" style="67"/>
    <col min="4865" max="4865" width="3.33203125" style="67" customWidth="1"/>
    <col min="4866" max="4866" width="20.44140625" style="67" customWidth="1"/>
    <col min="4867" max="4867" width="20.6640625" style="67" customWidth="1"/>
    <col min="4868" max="4868" width="15.6640625" style="67" customWidth="1"/>
    <col min="4869" max="4869" width="11.33203125" style="67" customWidth="1"/>
    <col min="4870" max="4870" width="8.44140625" style="67" customWidth="1"/>
    <col min="4871" max="4871" width="8.5546875" style="67" customWidth="1"/>
    <col min="4872" max="4872" width="11" style="67" customWidth="1"/>
    <col min="4873" max="4874" width="12.33203125" style="67" customWidth="1"/>
    <col min="4875" max="4875" width="13.88671875" style="67" customWidth="1"/>
    <col min="4876" max="5120" width="9.109375" style="67"/>
    <col min="5121" max="5121" width="3.33203125" style="67" customWidth="1"/>
    <col min="5122" max="5122" width="20.44140625" style="67" customWidth="1"/>
    <col min="5123" max="5123" width="20.6640625" style="67" customWidth="1"/>
    <col min="5124" max="5124" width="15.6640625" style="67" customWidth="1"/>
    <col min="5125" max="5125" width="11.33203125" style="67" customWidth="1"/>
    <col min="5126" max="5126" width="8.44140625" style="67" customWidth="1"/>
    <col min="5127" max="5127" width="8.5546875" style="67" customWidth="1"/>
    <col min="5128" max="5128" width="11" style="67" customWidth="1"/>
    <col min="5129" max="5130" width="12.33203125" style="67" customWidth="1"/>
    <col min="5131" max="5131" width="13.88671875" style="67" customWidth="1"/>
    <col min="5132" max="5376" width="9.109375" style="67"/>
    <col min="5377" max="5377" width="3.33203125" style="67" customWidth="1"/>
    <col min="5378" max="5378" width="20.44140625" style="67" customWidth="1"/>
    <col min="5379" max="5379" width="20.6640625" style="67" customWidth="1"/>
    <col min="5380" max="5380" width="15.6640625" style="67" customWidth="1"/>
    <col min="5381" max="5381" width="11.33203125" style="67" customWidth="1"/>
    <col min="5382" max="5382" width="8.44140625" style="67" customWidth="1"/>
    <col min="5383" max="5383" width="8.5546875" style="67" customWidth="1"/>
    <col min="5384" max="5384" width="11" style="67" customWidth="1"/>
    <col min="5385" max="5386" width="12.33203125" style="67" customWidth="1"/>
    <col min="5387" max="5387" width="13.88671875" style="67" customWidth="1"/>
    <col min="5388" max="5632" width="9.109375" style="67"/>
    <col min="5633" max="5633" width="3.33203125" style="67" customWidth="1"/>
    <col min="5634" max="5634" width="20.44140625" style="67" customWidth="1"/>
    <col min="5635" max="5635" width="20.6640625" style="67" customWidth="1"/>
    <col min="5636" max="5636" width="15.6640625" style="67" customWidth="1"/>
    <col min="5637" max="5637" width="11.33203125" style="67" customWidth="1"/>
    <col min="5638" max="5638" width="8.44140625" style="67" customWidth="1"/>
    <col min="5639" max="5639" width="8.5546875" style="67" customWidth="1"/>
    <col min="5640" max="5640" width="11" style="67" customWidth="1"/>
    <col min="5641" max="5642" width="12.33203125" style="67" customWidth="1"/>
    <col min="5643" max="5643" width="13.88671875" style="67" customWidth="1"/>
    <col min="5644" max="5888" width="9.109375" style="67"/>
    <col min="5889" max="5889" width="3.33203125" style="67" customWidth="1"/>
    <col min="5890" max="5890" width="20.44140625" style="67" customWidth="1"/>
    <col min="5891" max="5891" width="20.6640625" style="67" customWidth="1"/>
    <col min="5892" max="5892" width="15.6640625" style="67" customWidth="1"/>
    <col min="5893" max="5893" width="11.33203125" style="67" customWidth="1"/>
    <col min="5894" max="5894" width="8.44140625" style="67" customWidth="1"/>
    <col min="5895" max="5895" width="8.5546875" style="67" customWidth="1"/>
    <col min="5896" max="5896" width="11" style="67" customWidth="1"/>
    <col min="5897" max="5898" width="12.33203125" style="67" customWidth="1"/>
    <col min="5899" max="5899" width="13.88671875" style="67" customWidth="1"/>
    <col min="5900" max="6144" width="9.109375" style="67"/>
    <col min="6145" max="6145" width="3.33203125" style="67" customWidth="1"/>
    <col min="6146" max="6146" width="20.44140625" style="67" customWidth="1"/>
    <col min="6147" max="6147" width="20.6640625" style="67" customWidth="1"/>
    <col min="6148" max="6148" width="15.6640625" style="67" customWidth="1"/>
    <col min="6149" max="6149" width="11.33203125" style="67" customWidth="1"/>
    <col min="6150" max="6150" width="8.44140625" style="67" customWidth="1"/>
    <col min="6151" max="6151" width="8.5546875" style="67" customWidth="1"/>
    <col min="6152" max="6152" width="11" style="67" customWidth="1"/>
    <col min="6153" max="6154" width="12.33203125" style="67" customWidth="1"/>
    <col min="6155" max="6155" width="13.88671875" style="67" customWidth="1"/>
    <col min="6156" max="6400" width="9.109375" style="67"/>
    <col min="6401" max="6401" width="3.33203125" style="67" customWidth="1"/>
    <col min="6402" max="6402" width="20.44140625" style="67" customWidth="1"/>
    <col min="6403" max="6403" width="20.6640625" style="67" customWidth="1"/>
    <col min="6404" max="6404" width="15.6640625" style="67" customWidth="1"/>
    <col min="6405" max="6405" width="11.33203125" style="67" customWidth="1"/>
    <col min="6406" max="6406" width="8.44140625" style="67" customWidth="1"/>
    <col min="6407" max="6407" width="8.5546875" style="67" customWidth="1"/>
    <col min="6408" max="6408" width="11" style="67" customWidth="1"/>
    <col min="6409" max="6410" width="12.33203125" style="67" customWidth="1"/>
    <col min="6411" max="6411" width="13.88671875" style="67" customWidth="1"/>
    <col min="6412" max="6656" width="9.109375" style="67"/>
    <col min="6657" max="6657" width="3.33203125" style="67" customWidth="1"/>
    <col min="6658" max="6658" width="20.44140625" style="67" customWidth="1"/>
    <col min="6659" max="6659" width="20.6640625" style="67" customWidth="1"/>
    <col min="6660" max="6660" width="15.6640625" style="67" customWidth="1"/>
    <col min="6661" max="6661" width="11.33203125" style="67" customWidth="1"/>
    <col min="6662" max="6662" width="8.44140625" style="67" customWidth="1"/>
    <col min="6663" max="6663" width="8.5546875" style="67" customWidth="1"/>
    <col min="6664" max="6664" width="11" style="67" customWidth="1"/>
    <col min="6665" max="6666" width="12.33203125" style="67" customWidth="1"/>
    <col min="6667" max="6667" width="13.88671875" style="67" customWidth="1"/>
    <col min="6668" max="6912" width="9.109375" style="67"/>
    <col min="6913" max="6913" width="3.33203125" style="67" customWidth="1"/>
    <col min="6914" max="6914" width="20.44140625" style="67" customWidth="1"/>
    <col min="6915" max="6915" width="20.6640625" style="67" customWidth="1"/>
    <col min="6916" max="6916" width="15.6640625" style="67" customWidth="1"/>
    <col min="6917" max="6917" width="11.33203125" style="67" customWidth="1"/>
    <col min="6918" max="6918" width="8.44140625" style="67" customWidth="1"/>
    <col min="6919" max="6919" width="8.5546875" style="67" customWidth="1"/>
    <col min="6920" max="6920" width="11" style="67" customWidth="1"/>
    <col min="6921" max="6922" width="12.33203125" style="67" customWidth="1"/>
    <col min="6923" max="6923" width="13.88671875" style="67" customWidth="1"/>
    <col min="6924" max="7168" width="9.109375" style="67"/>
    <col min="7169" max="7169" width="3.33203125" style="67" customWidth="1"/>
    <col min="7170" max="7170" width="20.44140625" style="67" customWidth="1"/>
    <col min="7171" max="7171" width="20.6640625" style="67" customWidth="1"/>
    <col min="7172" max="7172" width="15.6640625" style="67" customWidth="1"/>
    <col min="7173" max="7173" width="11.33203125" style="67" customWidth="1"/>
    <col min="7174" max="7174" width="8.44140625" style="67" customWidth="1"/>
    <col min="7175" max="7175" width="8.5546875" style="67" customWidth="1"/>
    <col min="7176" max="7176" width="11" style="67" customWidth="1"/>
    <col min="7177" max="7178" width="12.33203125" style="67" customWidth="1"/>
    <col min="7179" max="7179" width="13.88671875" style="67" customWidth="1"/>
    <col min="7180" max="7424" width="9.109375" style="67"/>
    <col min="7425" max="7425" width="3.33203125" style="67" customWidth="1"/>
    <col min="7426" max="7426" width="20.44140625" style="67" customWidth="1"/>
    <col min="7427" max="7427" width="20.6640625" style="67" customWidth="1"/>
    <col min="7428" max="7428" width="15.6640625" style="67" customWidth="1"/>
    <col min="7429" max="7429" width="11.33203125" style="67" customWidth="1"/>
    <col min="7430" max="7430" width="8.44140625" style="67" customWidth="1"/>
    <col min="7431" max="7431" width="8.5546875" style="67" customWidth="1"/>
    <col min="7432" max="7432" width="11" style="67" customWidth="1"/>
    <col min="7433" max="7434" width="12.33203125" style="67" customWidth="1"/>
    <col min="7435" max="7435" width="13.88671875" style="67" customWidth="1"/>
    <col min="7436" max="7680" width="9.109375" style="67"/>
    <col min="7681" max="7681" width="3.33203125" style="67" customWidth="1"/>
    <col min="7682" max="7682" width="20.44140625" style="67" customWidth="1"/>
    <col min="7683" max="7683" width="20.6640625" style="67" customWidth="1"/>
    <col min="7684" max="7684" width="15.6640625" style="67" customWidth="1"/>
    <col min="7685" max="7685" width="11.33203125" style="67" customWidth="1"/>
    <col min="7686" max="7686" width="8.44140625" style="67" customWidth="1"/>
    <col min="7687" max="7687" width="8.5546875" style="67" customWidth="1"/>
    <col min="7688" max="7688" width="11" style="67" customWidth="1"/>
    <col min="7689" max="7690" width="12.33203125" style="67" customWidth="1"/>
    <col min="7691" max="7691" width="13.88671875" style="67" customWidth="1"/>
    <col min="7692" max="7936" width="9.109375" style="67"/>
    <col min="7937" max="7937" width="3.33203125" style="67" customWidth="1"/>
    <col min="7938" max="7938" width="20.44140625" style="67" customWidth="1"/>
    <col min="7939" max="7939" width="20.6640625" style="67" customWidth="1"/>
    <col min="7940" max="7940" width="15.6640625" style="67" customWidth="1"/>
    <col min="7941" max="7941" width="11.33203125" style="67" customWidth="1"/>
    <col min="7942" max="7942" width="8.44140625" style="67" customWidth="1"/>
    <col min="7943" max="7943" width="8.5546875" style="67" customWidth="1"/>
    <col min="7944" max="7944" width="11" style="67" customWidth="1"/>
    <col min="7945" max="7946" width="12.33203125" style="67" customWidth="1"/>
    <col min="7947" max="7947" width="13.88671875" style="67" customWidth="1"/>
    <col min="7948" max="8192" width="9.109375" style="67"/>
    <col min="8193" max="8193" width="3.33203125" style="67" customWidth="1"/>
    <col min="8194" max="8194" width="20.44140625" style="67" customWidth="1"/>
    <col min="8195" max="8195" width="20.6640625" style="67" customWidth="1"/>
    <col min="8196" max="8196" width="15.6640625" style="67" customWidth="1"/>
    <col min="8197" max="8197" width="11.33203125" style="67" customWidth="1"/>
    <col min="8198" max="8198" width="8.44140625" style="67" customWidth="1"/>
    <col min="8199" max="8199" width="8.5546875" style="67" customWidth="1"/>
    <col min="8200" max="8200" width="11" style="67" customWidth="1"/>
    <col min="8201" max="8202" width="12.33203125" style="67" customWidth="1"/>
    <col min="8203" max="8203" width="13.88671875" style="67" customWidth="1"/>
    <col min="8204" max="8448" width="9.109375" style="67"/>
    <col min="8449" max="8449" width="3.33203125" style="67" customWidth="1"/>
    <col min="8450" max="8450" width="20.44140625" style="67" customWidth="1"/>
    <col min="8451" max="8451" width="20.6640625" style="67" customWidth="1"/>
    <col min="8452" max="8452" width="15.6640625" style="67" customWidth="1"/>
    <col min="8453" max="8453" width="11.33203125" style="67" customWidth="1"/>
    <col min="8454" max="8454" width="8.44140625" style="67" customWidth="1"/>
    <col min="8455" max="8455" width="8.5546875" style="67" customWidth="1"/>
    <col min="8456" max="8456" width="11" style="67" customWidth="1"/>
    <col min="8457" max="8458" width="12.33203125" style="67" customWidth="1"/>
    <col min="8459" max="8459" width="13.88671875" style="67" customWidth="1"/>
    <col min="8460" max="8704" width="9.109375" style="67"/>
    <col min="8705" max="8705" width="3.33203125" style="67" customWidth="1"/>
    <col min="8706" max="8706" width="20.44140625" style="67" customWidth="1"/>
    <col min="8707" max="8707" width="20.6640625" style="67" customWidth="1"/>
    <col min="8708" max="8708" width="15.6640625" style="67" customWidth="1"/>
    <col min="8709" max="8709" width="11.33203125" style="67" customWidth="1"/>
    <col min="8710" max="8710" width="8.44140625" style="67" customWidth="1"/>
    <col min="8711" max="8711" width="8.5546875" style="67" customWidth="1"/>
    <col min="8712" max="8712" width="11" style="67" customWidth="1"/>
    <col min="8713" max="8714" width="12.33203125" style="67" customWidth="1"/>
    <col min="8715" max="8715" width="13.88671875" style="67" customWidth="1"/>
    <col min="8716" max="8960" width="9.109375" style="67"/>
    <col min="8961" max="8961" width="3.33203125" style="67" customWidth="1"/>
    <col min="8962" max="8962" width="20.44140625" style="67" customWidth="1"/>
    <col min="8963" max="8963" width="20.6640625" style="67" customWidth="1"/>
    <col min="8964" max="8964" width="15.6640625" style="67" customWidth="1"/>
    <col min="8965" max="8965" width="11.33203125" style="67" customWidth="1"/>
    <col min="8966" max="8966" width="8.44140625" style="67" customWidth="1"/>
    <col min="8967" max="8967" width="8.5546875" style="67" customWidth="1"/>
    <col min="8968" max="8968" width="11" style="67" customWidth="1"/>
    <col min="8969" max="8970" width="12.33203125" style="67" customWidth="1"/>
    <col min="8971" max="8971" width="13.88671875" style="67" customWidth="1"/>
    <col min="8972" max="9216" width="9.109375" style="67"/>
    <col min="9217" max="9217" width="3.33203125" style="67" customWidth="1"/>
    <col min="9218" max="9218" width="20.44140625" style="67" customWidth="1"/>
    <col min="9219" max="9219" width="20.6640625" style="67" customWidth="1"/>
    <col min="9220" max="9220" width="15.6640625" style="67" customWidth="1"/>
    <col min="9221" max="9221" width="11.33203125" style="67" customWidth="1"/>
    <col min="9222" max="9222" width="8.44140625" style="67" customWidth="1"/>
    <col min="9223" max="9223" width="8.5546875" style="67" customWidth="1"/>
    <col min="9224" max="9224" width="11" style="67" customWidth="1"/>
    <col min="9225" max="9226" width="12.33203125" style="67" customWidth="1"/>
    <col min="9227" max="9227" width="13.88671875" style="67" customWidth="1"/>
    <col min="9228" max="9472" width="9.109375" style="67"/>
    <col min="9473" max="9473" width="3.33203125" style="67" customWidth="1"/>
    <col min="9474" max="9474" width="20.44140625" style="67" customWidth="1"/>
    <col min="9475" max="9475" width="20.6640625" style="67" customWidth="1"/>
    <col min="9476" max="9476" width="15.6640625" style="67" customWidth="1"/>
    <col min="9477" max="9477" width="11.33203125" style="67" customWidth="1"/>
    <col min="9478" max="9478" width="8.44140625" style="67" customWidth="1"/>
    <col min="9479" max="9479" width="8.5546875" style="67" customWidth="1"/>
    <col min="9480" max="9480" width="11" style="67" customWidth="1"/>
    <col min="9481" max="9482" width="12.33203125" style="67" customWidth="1"/>
    <col min="9483" max="9483" width="13.88671875" style="67" customWidth="1"/>
    <col min="9484" max="9728" width="9.109375" style="67"/>
    <col min="9729" max="9729" width="3.33203125" style="67" customWidth="1"/>
    <col min="9730" max="9730" width="20.44140625" style="67" customWidth="1"/>
    <col min="9731" max="9731" width="20.6640625" style="67" customWidth="1"/>
    <col min="9732" max="9732" width="15.6640625" style="67" customWidth="1"/>
    <col min="9733" max="9733" width="11.33203125" style="67" customWidth="1"/>
    <col min="9734" max="9734" width="8.44140625" style="67" customWidth="1"/>
    <col min="9735" max="9735" width="8.5546875" style="67" customWidth="1"/>
    <col min="9736" max="9736" width="11" style="67" customWidth="1"/>
    <col min="9737" max="9738" width="12.33203125" style="67" customWidth="1"/>
    <col min="9739" max="9739" width="13.88671875" style="67" customWidth="1"/>
    <col min="9740" max="9984" width="9.109375" style="67"/>
    <col min="9985" max="9985" width="3.33203125" style="67" customWidth="1"/>
    <col min="9986" max="9986" width="20.44140625" style="67" customWidth="1"/>
    <col min="9987" max="9987" width="20.6640625" style="67" customWidth="1"/>
    <col min="9988" max="9988" width="15.6640625" style="67" customWidth="1"/>
    <col min="9989" max="9989" width="11.33203125" style="67" customWidth="1"/>
    <col min="9990" max="9990" width="8.44140625" style="67" customWidth="1"/>
    <col min="9991" max="9991" width="8.5546875" style="67" customWidth="1"/>
    <col min="9992" max="9992" width="11" style="67" customWidth="1"/>
    <col min="9993" max="9994" width="12.33203125" style="67" customWidth="1"/>
    <col min="9995" max="9995" width="13.88671875" style="67" customWidth="1"/>
    <col min="9996" max="10240" width="9.109375" style="67"/>
    <col min="10241" max="10241" width="3.33203125" style="67" customWidth="1"/>
    <col min="10242" max="10242" width="20.44140625" style="67" customWidth="1"/>
    <col min="10243" max="10243" width="20.6640625" style="67" customWidth="1"/>
    <col min="10244" max="10244" width="15.6640625" style="67" customWidth="1"/>
    <col min="10245" max="10245" width="11.33203125" style="67" customWidth="1"/>
    <col min="10246" max="10246" width="8.44140625" style="67" customWidth="1"/>
    <col min="10247" max="10247" width="8.5546875" style="67" customWidth="1"/>
    <col min="10248" max="10248" width="11" style="67" customWidth="1"/>
    <col min="10249" max="10250" width="12.33203125" style="67" customWidth="1"/>
    <col min="10251" max="10251" width="13.88671875" style="67" customWidth="1"/>
    <col min="10252" max="10496" width="9.109375" style="67"/>
    <col min="10497" max="10497" width="3.33203125" style="67" customWidth="1"/>
    <col min="10498" max="10498" width="20.44140625" style="67" customWidth="1"/>
    <col min="10499" max="10499" width="20.6640625" style="67" customWidth="1"/>
    <col min="10500" max="10500" width="15.6640625" style="67" customWidth="1"/>
    <col min="10501" max="10501" width="11.33203125" style="67" customWidth="1"/>
    <col min="10502" max="10502" width="8.44140625" style="67" customWidth="1"/>
    <col min="10503" max="10503" width="8.5546875" style="67" customWidth="1"/>
    <col min="10504" max="10504" width="11" style="67" customWidth="1"/>
    <col min="10505" max="10506" width="12.33203125" style="67" customWidth="1"/>
    <col min="10507" max="10507" width="13.88671875" style="67" customWidth="1"/>
    <col min="10508" max="10752" width="9.109375" style="67"/>
    <col min="10753" max="10753" width="3.33203125" style="67" customWidth="1"/>
    <col min="10754" max="10754" width="20.44140625" style="67" customWidth="1"/>
    <col min="10755" max="10755" width="20.6640625" style="67" customWidth="1"/>
    <col min="10756" max="10756" width="15.6640625" style="67" customWidth="1"/>
    <col min="10757" max="10757" width="11.33203125" style="67" customWidth="1"/>
    <col min="10758" max="10758" width="8.44140625" style="67" customWidth="1"/>
    <col min="10759" max="10759" width="8.5546875" style="67" customWidth="1"/>
    <col min="10760" max="10760" width="11" style="67" customWidth="1"/>
    <col min="10761" max="10762" width="12.33203125" style="67" customWidth="1"/>
    <col min="10763" max="10763" width="13.88671875" style="67" customWidth="1"/>
    <col min="10764" max="11008" width="9.109375" style="67"/>
    <col min="11009" max="11009" width="3.33203125" style="67" customWidth="1"/>
    <col min="11010" max="11010" width="20.44140625" style="67" customWidth="1"/>
    <col min="11011" max="11011" width="20.6640625" style="67" customWidth="1"/>
    <col min="11012" max="11012" width="15.6640625" style="67" customWidth="1"/>
    <col min="11013" max="11013" width="11.33203125" style="67" customWidth="1"/>
    <col min="11014" max="11014" width="8.44140625" style="67" customWidth="1"/>
    <col min="11015" max="11015" width="8.5546875" style="67" customWidth="1"/>
    <col min="11016" max="11016" width="11" style="67" customWidth="1"/>
    <col min="11017" max="11018" width="12.33203125" style="67" customWidth="1"/>
    <col min="11019" max="11019" width="13.88671875" style="67" customWidth="1"/>
    <col min="11020" max="11264" width="9.109375" style="67"/>
    <col min="11265" max="11265" width="3.33203125" style="67" customWidth="1"/>
    <col min="11266" max="11266" width="20.44140625" style="67" customWidth="1"/>
    <col min="11267" max="11267" width="20.6640625" style="67" customWidth="1"/>
    <col min="11268" max="11268" width="15.6640625" style="67" customWidth="1"/>
    <col min="11269" max="11269" width="11.33203125" style="67" customWidth="1"/>
    <col min="11270" max="11270" width="8.44140625" style="67" customWidth="1"/>
    <col min="11271" max="11271" width="8.5546875" style="67" customWidth="1"/>
    <col min="11272" max="11272" width="11" style="67" customWidth="1"/>
    <col min="11273" max="11274" width="12.33203125" style="67" customWidth="1"/>
    <col min="11275" max="11275" width="13.88671875" style="67" customWidth="1"/>
    <col min="11276" max="11520" width="9.109375" style="67"/>
    <col min="11521" max="11521" width="3.33203125" style="67" customWidth="1"/>
    <col min="11522" max="11522" width="20.44140625" style="67" customWidth="1"/>
    <col min="11523" max="11523" width="20.6640625" style="67" customWidth="1"/>
    <col min="11524" max="11524" width="15.6640625" style="67" customWidth="1"/>
    <col min="11525" max="11525" width="11.33203125" style="67" customWidth="1"/>
    <col min="11526" max="11526" width="8.44140625" style="67" customWidth="1"/>
    <col min="11527" max="11527" width="8.5546875" style="67" customWidth="1"/>
    <col min="11528" max="11528" width="11" style="67" customWidth="1"/>
    <col min="11529" max="11530" width="12.33203125" style="67" customWidth="1"/>
    <col min="11531" max="11531" width="13.88671875" style="67" customWidth="1"/>
    <col min="11532" max="11776" width="9.109375" style="67"/>
    <col min="11777" max="11777" width="3.33203125" style="67" customWidth="1"/>
    <col min="11778" max="11778" width="20.44140625" style="67" customWidth="1"/>
    <col min="11779" max="11779" width="20.6640625" style="67" customWidth="1"/>
    <col min="11780" max="11780" width="15.6640625" style="67" customWidth="1"/>
    <col min="11781" max="11781" width="11.33203125" style="67" customWidth="1"/>
    <col min="11782" max="11782" width="8.44140625" style="67" customWidth="1"/>
    <col min="11783" max="11783" width="8.5546875" style="67" customWidth="1"/>
    <col min="11784" max="11784" width="11" style="67" customWidth="1"/>
    <col min="11785" max="11786" width="12.33203125" style="67" customWidth="1"/>
    <col min="11787" max="11787" width="13.88671875" style="67" customWidth="1"/>
    <col min="11788" max="12032" width="9.109375" style="67"/>
    <col min="12033" max="12033" width="3.33203125" style="67" customWidth="1"/>
    <col min="12034" max="12034" width="20.44140625" style="67" customWidth="1"/>
    <col min="12035" max="12035" width="20.6640625" style="67" customWidth="1"/>
    <col min="12036" max="12036" width="15.6640625" style="67" customWidth="1"/>
    <col min="12037" max="12037" width="11.33203125" style="67" customWidth="1"/>
    <col min="12038" max="12038" width="8.44140625" style="67" customWidth="1"/>
    <col min="12039" max="12039" width="8.5546875" style="67" customWidth="1"/>
    <col min="12040" max="12040" width="11" style="67" customWidth="1"/>
    <col min="12041" max="12042" width="12.33203125" style="67" customWidth="1"/>
    <col min="12043" max="12043" width="13.88671875" style="67" customWidth="1"/>
    <col min="12044" max="12288" width="9.109375" style="67"/>
    <col min="12289" max="12289" width="3.33203125" style="67" customWidth="1"/>
    <col min="12290" max="12290" width="20.44140625" style="67" customWidth="1"/>
    <col min="12291" max="12291" width="20.6640625" style="67" customWidth="1"/>
    <col min="12292" max="12292" width="15.6640625" style="67" customWidth="1"/>
    <col min="12293" max="12293" width="11.33203125" style="67" customWidth="1"/>
    <col min="12294" max="12294" width="8.44140625" style="67" customWidth="1"/>
    <col min="12295" max="12295" width="8.5546875" style="67" customWidth="1"/>
    <col min="12296" max="12296" width="11" style="67" customWidth="1"/>
    <col min="12297" max="12298" width="12.33203125" style="67" customWidth="1"/>
    <col min="12299" max="12299" width="13.88671875" style="67" customWidth="1"/>
    <col min="12300" max="12544" width="9.109375" style="67"/>
    <col min="12545" max="12545" width="3.33203125" style="67" customWidth="1"/>
    <col min="12546" max="12546" width="20.44140625" style="67" customWidth="1"/>
    <col min="12547" max="12547" width="20.6640625" style="67" customWidth="1"/>
    <col min="12548" max="12548" width="15.6640625" style="67" customWidth="1"/>
    <col min="12549" max="12549" width="11.33203125" style="67" customWidth="1"/>
    <col min="12550" max="12550" width="8.44140625" style="67" customWidth="1"/>
    <col min="12551" max="12551" width="8.5546875" style="67" customWidth="1"/>
    <col min="12552" max="12552" width="11" style="67" customWidth="1"/>
    <col min="12553" max="12554" width="12.33203125" style="67" customWidth="1"/>
    <col min="12555" max="12555" width="13.88671875" style="67" customWidth="1"/>
    <col min="12556" max="12800" width="9.109375" style="67"/>
    <col min="12801" max="12801" width="3.33203125" style="67" customWidth="1"/>
    <col min="12802" max="12802" width="20.44140625" style="67" customWidth="1"/>
    <col min="12803" max="12803" width="20.6640625" style="67" customWidth="1"/>
    <col min="12804" max="12804" width="15.6640625" style="67" customWidth="1"/>
    <col min="12805" max="12805" width="11.33203125" style="67" customWidth="1"/>
    <col min="12806" max="12806" width="8.44140625" style="67" customWidth="1"/>
    <col min="12807" max="12807" width="8.5546875" style="67" customWidth="1"/>
    <col min="12808" max="12808" width="11" style="67" customWidth="1"/>
    <col min="12809" max="12810" width="12.33203125" style="67" customWidth="1"/>
    <col min="12811" max="12811" width="13.88671875" style="67" customWidth="1"/>
    <col min="12812" max="13056" width="9.109375" style="67"/>
    <col min="13057" max="13057" width="3.33203125" style="67" customWidth="1"/>
    <col min="13058" max="13058" width="20.44140625" style="67" customWidth="1"/>
    <col min="13059" max="13059" width="20.6640625" style="67" customWidth="1"/>
    <col min="13060" max="13060" width="15.6640625" style="67" customWidth="1"/>
    <col min="13061" max="13061" width="11.33203125" style="67" customWidth="1"/>
    <col min="13062" max="13062" width="8.44140625" style="67" customWidth="1"/>
    <col min="13063" max="13063" width="8.5546875" style="67" customWidth="1"/>
    <col min="13064" max="13064" width="11" style="67" customWidth="1"/>
    <col min="13065" max="13066" width="12.33203125" style="67" customWidth="1"/>
    <col min="13067" max="13067" width="13.88671875" style="67" customWidth="1"/>
    <col min="13068" max="13312" width="9.109375" style="67"/>
    <col min="13313" max="13313" width="3.33203125" style="67" customWidth="1"/>
    <col min="13314" max="13314" width="20.44140625" style="67" customWidth="1"/>
    <col min="13315" max="13315" width="20.6640625" style="67" customWidth="1"/>
    <col min="13316" max="13316" width="15.6640625" style="67" customWidth="1"/>
    <col min="13317" max="13317" width="11.33203125" style="67" customWidth="1"/>
    <col min="13318" max="13318" width="8.44140625" style="67" customWidth="1"/>
    <col min="13319" max="13319" width="8.5546875" style="67" customWidth="1"/>
    <col min="13320" max="13320" width="11" style="67" customWidth="1"/>
    <col min="13321" max="13322" width="12.33203125" style="67" customWidth="1"/>
    <col min="13323" max="13323" width="13.88671875" style="67" customWidth="1"/>
    <col min="13324" max="13568" width="9.109375" style="67"/>
    <col min="13569" max="13569" width="3.33203125" style="67" customWidth="1"/>
    <col min="13570" max="13570" width="20.44140625" style="67" customWidth="1"/>
    <col min="13571" max="13571" width="20.6640625" style="67" customWidth="1"/>
    <col min="13572" max="13572" width="15.6640625" style="67" customWidth="1"/>
    <col min="13573" max="13573" width="11.33203125" style="67" customWidth="1"/>
    <col min="13574" max="13574" width="8.44140625" style="67" customWidth="1"/>
    <col min="13575" max="13575" width="8.5546875" style="67" customWidth="1"/>
    <col min="13576" max="13576" width="11" style="67" customWidth="1"/>
    <col min="13577" max="13578" width="12.33203125" style="67" customWidth="1"/>
    <col min="13579" max="13579" width="13.88671875" style="67" customWidth="1"/>
    <col min="13580" max="13824" width="9.109375" style="67"/>
    <col min="13825" max="13825" width="3.33203125" style="67" customWidth="1"/>
    <col min="13826" max="13826" width="20.44140625" style="67" customWidth="1"/>
    <col min="13827" max="13827" width="20.6640625" style="67" customWidth="1"/>
    <col min="13828" max="13828" width="15.6640625" style="67" customWidth="1"/>
    <col min="13829" max="13829" width="11.33203125" style="67" customWidth="1"/>
    <col min="13830" max="13830" width="8.44140625" style="67" customWidth="1"/>
    <col min="13831" max="13831" width="8.5546875" style="67" customWidth="1"/>
    <col min="13832" max="13832" width="11" style="67" customWidth="1"/>
    <col min="13833" max="13834" width="12.33203125" style="67" customWidth="1"/>
    <col min="13835" max="13835" width="13.88671875" style="67" customWidth="1"/>
    <col min="13836" max="14080" width="9.109375" style="67"/>
    <col min="14081" max="14081" width="3.33203125" style="67" customWidth="1"/>
    <col min="14082" max="14082" width="20.44140625" style="67" customWidth="1"/>
    <col min="14083" max="14083" width="20.6640625" style="67" customWidth="1"/>
    <col min="14084" max="14084" width="15.6640625" style="67" customWidth="1"/>
    <col min="14085" max="14085" width="11.33203125" style="67" customWidth="1"/>
    <col min="14086" max="14086" width="8.44140625" style="67" customWidth="1"/>
    <col min="14087" max="14087" width="8.5546875" style="67" customWidth="1"/>
    <col min="14088" max="14088" width="11" style="67" customWidth="1"/>
    <col min="14089" max="14090" width="12.33203125" style="67" customWidth="1"/>
    <col min="14091" max="14091" width="13.88671875" style="67" customWidth="1"/>
    <col min="14092" max="14336" width="9.109375" style="67"/>
    <col min="14337" max="14337" width="3.33203125" style="67" customWidth="1"/>
    <col min="14338" max="14338" width="20.44140625" style="67" customWidth="1"/>
    <col min="14339" max="14339" width="20.6640625" style="67" customWidth="1"/>
    <col min="14340" max="14340" width="15.6640625" style="67" customWidth="1"/>
    <col min="14341" max="14341" width="11.33203125" style="67" customWidth="1"/>
    <col min="14342" max="14342" width="8.44140625" style="67" customWidth="1"/>
    <col min="14343" max="14343" width="8.5546875" style="67" customWidth="1"/>
    <col min="14344" max="14344" width="11" style="67" customWidth="1"/>
    <col min="14345" max="14346" width="12.33203125" style="67" customWidth="1"/>
    <col min="14347" max="14347" width="13.88671875" style="67" customWidth="1"/>
    <col min="14348" max="14592" width="9.109375" style="67"/>
    <col min="14593" max="14593" width="3.33203125" style="67" customWidth="1"/>
    <col min="14594" max="14594" width="20.44140625" style="67" customWidth="1"/>
    <col min="14595" max="14595" width="20.6640625" style="67" customWidth="1"/>
    <col min="14596" max="14596" width="15.6640625" style="67" customWidth="1"/>
    <col min="14597" max="14597" width="11.33203125" style="67" customWidth="1"/>
    <col min="14598" max="14598" width="8.44140625" style="67" customWidth="1"/>
    <col min="14599" max="14599" width="8.5546875" style="67" customWidth="1"/>
    <col min="14600" max="14600" width="11" style="67" customWidth="1"/>
    <col min="14601" max="14602" width="12.33203125" style="67" customWidth="1"/>
    <col min="14603" max="14603" width="13.88671875" style="67" customWidth="1"/>
    <col min="14604" max="14848" width="9.109375" style="67"/>
    <col min="14849" max="14849" width="3.33203125" style="67" customWidth="1"/>
    <col min="14850" max="14850" width="20.44140625" style="67" customWidth="1"/>
    <col min="14851" max="14851" width="20.6640625" style="67" customWidth="1"/>
    <col min="14852" max="14852" width="15.6640625" style="67" customWidth="1"/>
    <col min="14853" max="14853" width="11.33203125" style="67" customWidth="1"/>
    <col min="14854" max="14854" width="8.44140625" style="67" customWidth="1"/>
    <col min="14855" max="14855" width="8.5546875" style="67" customWidth="1"/>
    <col min="14856" max="14856" width="11" style="67" customWidth="1"/>
    <col min="14857" max="14858" width="12.33203125" style="67" customWidth="1"/>
    <col min="14859" max="14859" width="13.88671875" style="67" customWidth="1"/>
    <col min="14860" max="15104" width="9.109375" style="67"/>
    <col min="15105" max="15105" width="3.33203125" style="67" customWidth="1"/>
    <col min="15106" max="15106" width="20.44140625" style="67" customWidth="1"/>
    <col min="15107" max="15107" width="20.6640625" style="67" customWidth="1"/>
    <col min="15108" max="15108" width="15.6640625" style="67" customWidth="1"/>
    <col min="15109" max="15109" width="11.33203125" style="67" customWidth="1"/>
    <col min="15110" max="15110" width="8.44140625" style="67" customWidth="1"/>
    <col min="15111" max="15111" width="8.5546875" style="67" customWidth="1"/>
    <col min="15112" max="15112" width="11" style="67" customWidth="1"/>
    <col min="15113" max="15114" width="12.33203125" style="67" customWidth="1"/>
    <col min="15115" max="15115" width="13.88671875" style="67" customWidth="1"/>
    <col min="15116" max="15360" width="9.109375" style="67"/>
    <col min="15361" max="15361" width="3.33203125" style="67" customWidth="1"/>
    <col min="15362" max="15362" width="20.44140625" style="67" customWidth="1"/>
    <col min="15363" max="15363" width="20.6640625" style="67" customWidth="1"/>
    <col min="15364" max="15364" width="15.6640625" style="67" customWidth="1"/>
    <col min="15365" max="15365" width="11.33203125" style="67" customWidth="1"/>
    <col min="15366" max="15366" width="8.44140625" style="67" customWidth="1"/>
    <col min="15367" max="15367" width="8.5546875" style="67" customWidth="1"/>
    <col min="15368" max="15368" width="11" style="67" customWidth="1"/>
    <col min="15369" max="15370" width="12.33203125" style="67" customWidth="1"/>
    <col min="15371" max="15371" width="13.88671875" style="67" customWidth="1"/>
    <col min="15372" max="15616" width="9.109375" style="67"/>
    <col min="15617" max="15617" width="3.33203125" style="67" customWidth="1"/>
    <col min="15618" max="15618" width="20.44140625" style="67" customWidth="1"/>
    <col min="15619" max="15619" width="20.6640625" style="67" customWidth="1"/>
    <col min="15620" max="15620" width="15.6640625" style="67" customWidth="1"/>
    <col min="15621" max="15621" width="11.33203125" style="67" customWidth="1"/>
    <col min="15622" max="15622" width="8.44140625" style="67" customWidth="1"/>
    <col min="15623" max="15623" width="8.5546875" style="67" customWidth="1"/>
    <col min="15624" max="15624" width="11" style="67" customWidth="1"/>
    <col min="15625" max="15626" width="12.33203125" style="67" customWidth="1"/>
    <col min="15627" max="15627" width="13.88671875" style="67" customWidth="1"/>
    <col min="15628" max="15872" width="9.109375" style="67"/>
    <col min="15873" max="15873" width="3.33203125" style="67" customWidth="1"/>
    <col min="15874" max="15874" width="20.44140625" style="67" customWidth="1"/>
    <col min="15875" max="15875" width="20.6640625" style="67" customWidth="1"/>
    <col min="15876" max="15876" width="15.6640625" style="67" customWidth="1"/>
    <col min="15877" max="15877" width="11.33203125" style="67" customWidth="1"/>
    <col min="15878" max="15878" width="8.44140625" style="67" customWidth="1"/>
    <col min="15879" max="15879" width="8.5546875" style="67" customWidth="1"/>
    <col min="15880" max="15880" width="11" style="67" customWidth="1"/>
    <col min="15881" max="15882" width="12.33203125" style="67" customWidth="1"/>
    <col min="15883" max="15883" width="13.88671875" style="67" customWidth="1"/>
    <col min="15884" max="16128" width="9.109375" style="67"/>
    <col min="16129" max="16129" width="3.33203125" style="67" customWidth="1"/>
    <col min="16130" max="16130" width="20.44140625" style="67" customWidth="1"/>
    <col min="16131" max="16131" width="20.6640625" style="67" customWidth="1"/>
    <col min="16132" max="16132" width="15.6640625" style="67" customWidth="1"/>
    <col min="16133" max="16133" width="11.33203125" style="67" customWidth="1"/>
    <col min="16134" max="16134" width="8.44140625" style="67" customWidth="1"/>
    <col min="16135" max="16135" width="8.5546875" style="67" customWidth="1"/>
    <col min="16136" max="16136" width="11" style="67" customWidth="1"/>
    <col min="16137" max="16138" width="12.33203125" style="67" customWidth="1"/>
    <col min="16139" max="16139" width="13.88671875" style="67" customWidth="1"/>
    <col min="16140" max="16384" width="9.109375" style="67"/>
  </cols>
  <sheetData>
    <row r="1" spans="1:11">
      <c r="K1" s="67" t="s">
        <v>345</v>
      </c>
    </row>
    <row r="2" spans="1:11" ht="46.5" customHeight="1">
      <c r="A2" s="463" t="s">
        <v>687</v>
      </c>
      <c r="B2" s="464"/>
      <c r="C2" s="464"/>
      <c r="D2" s="464"/>
      <c r="E2" s="464"/>
      <c r="F2" s="464"/>
      <c r="G2" s="464"/>
      <c r="H2" s="464"/>
      <c r="I2" s="464"/>
      <c r="J2" s="464"/>
      <c r="K2" s="464"/>
    </row>
    <row r="3" spans="1:11" ht="15" customHeight="1">
      <c r="B3" s="102"/>
      <c r="C3" s="454" t="s">
        <v>145</v>
      </c>
      <c r="D3" s="454"/>
      <c r="E3" s="454"/>
      <c r="F3" s="454"/>
      <c r="G3" s="454"/>
      <c r="H3" s="454"/>
      <c r="I3" s="454"/>
      <c r="J3" s="454"/>
      <c r="K3" s="102"/>
    </row>
    <row r="4" spans="1:11">
      <c r="B4" s="81"/>
      <c r="C4" s="81"/>
      <c r="D4" s="82"/>
      <c r="E4" s="82"/>
    </row>
    <row r="5" spans="1:11" ht="23.25" customHeight="1">
      <c r="A5" s="461" t="s">
        <v>182</v>
      </c>
      <c r="B5" s="461" t="s">
        <v>183</v>
      </c>
      <c r="C5" s="461" t="s">
        <v>131</v>
      </c>
      <c r="D5" s="461" t="s">
        <v>184</v>
      </c>
      <c r="E5" s="461" t="s">
        <v>185</v>
      </c>
      <c r="F5" s="461" t="s">
        <v>186</v>
      </c>
      <c r="G5" s="459" t="s">
        <v>187</v>
      </c>
      <c r="H5" s="459" t="s">
        <v>188</v>
      </c>
      <c r="I5" s="459" t="s">
        <v>189</v>
      </c>
      <c r="J5" s="459" t="s">
        <v>190</v>
      </c>
      <c r="K5" s="461" t="s">
        <v>191</v>
      </c>
    </row>
    <row r="6" spans="1:11" ht="59.25" customHeight="1">
      <c r="A6" s="462"/>
      <c r="B6" s="462"/>
      <c r="C6" s="462"/>
      <c r="D6" s="462"/>
      <c r="E6" s="462"/>
      <c r="F6" s="462"/>
      <c r="G6" s="460"/>
      <c r="H6" s="460"/>
      <c r="I6" s="460"/>
      <c r="J6" s="460"/>
      <c r="K6" s="462"/>
    </row>
    <row r="7" spans="1:11">
      <c r="A7" s="103">
        <v>1</v>
      </c>
      <c r="B7" s="104">
        <v>2</v>
      </c>
      <c r="C7" s="103">
        <v>3</v>
      </c>
      <c r="D7" s="103">
        <v>4</v>
      </c>
      <c r="E7" s="103">
        <v>5</v>
      </c>
      <c r="F7" s="103">
        <v>6</v>
      </c>
      <c r="G7" s="105">
        <v>7</v>
      </c>
      <c r="H7" s="105">
        <v>8</v>
      </c>
      <c r="I7" s="105">
        <v>9</v>
      </c>
      <c r="J7" s="105">
        <v>10</v>
      </c>
      <c r="K7" s="103">
        <v>11</v>
      </c>
    </row>
    <row r="8" spans="1:11">
      <c r="A8" s="106"/>
      <c r="B8" s="107" t="s">
        <v>418</v>
      </c>
      <c r="C8" s="97"/>
      <c r="D8" s="97"/>
      <c r="E8" s="108"/>
      <c r="F8" s="108"/>
      <c r="G8" s="109"/>
      <c r="H8" s="109"/>
      <c r="I8" s="109"/>
      <c r="J8" s="110"/>
      <c r="K8" s="111"/>
    </row>
    <row r="9" spans="1:11">
      <c r="A9" s="106"/>
      <c r="B9" s="112" t="s">
        <v>192</v>
      </c>
      <c r="C9" s="97"/>
      <c r="D9" s="97"/>
      <c r="E9" s="108"/>
      <c r="F9" s="108"/>
      <c r="G9" s="109"/>
      <c r="H9" s="109"/>
      <c r="I9" s="109"/>
      <c r="J9" s="113"/>
      <c r="K9" s="114"/>
    </row>
    <row r="10" spans="1:11">
      <c r="A10" s="106"/>
      <c r="B10" s="112" t="s">
        <v>192</v>
      </c>
      <c r="C10" s="97"/>
      <c r="D10" s="97"/>
      <c r="E10" s="108"/>
      <c r="F10" s="108"/>
      <c r="G10" s="109"/>
      <c r="H10" s="109"/>
      <c r="I10" s="109"/>
      <c r="J10" s="113"/>
      <c r="K10" s="114"/>
    </row>
    <row r="11" spans="1:11">
      <c r="A11" s="106" t="s">
        <v>193</v>
      </c>
      <c r="B11" s="115" t="s">
        <v>194</v>
      </c>
      <c r="C11" s="97"/>
      <c r="D11" s="97"/>
      <c r="E11" s="108"/>
      <c r="F11" s="108"/>
      <c r="G11" s="109"/>
      <c r="H11" s="109"/>
      <c r="I11" s="109"/>
      <c r="J11" s="113"/>
      <c r="K11" s="114"/>
    </row>
    <row r="12" spans="1:11">
      <c r="A12" s="106"/>
      <c r="B12" s="107" t="s">
        <v>419</v>
      </c>
      <c r="C12" s="97"/>
      <c r="D12" s="97"/>
      <c r="E12" s="108"/>
      <c r="F12" s="108"/>
      <c r="G12" s="109"/>
      <c r="H12" s="109"/>
      <c r="I12" s="109"/>
      <c r="J12" s="113"/>
      <c r="K12" s="114"/>
    </row>
    <row r="13" spans="1:11">
      <c r="A13" s="106"/>
      <c r="B13" s="112" t="s">
        <v>192</v>
      </c>
      <c r="C13" s="97"/>
      <c r="D13" s="97"/>
      <c r="E13" s="108"/>
      <c r="F13" s="108"/>
      <c r="G13" s="109"/>
      <c r="H13" s="109"/>
      <c r="I13" s="109"/>
      <c r="J13" s="113"/>
      <c r="K13" s="114"/>
    </row>
    <row r="14" spans="1:11">
      <c r="A14" s="106"/>
      <c r="B14" s="112" t="s">
        <v>192</v>
      </c>
      <c r="C14" s="97"/>
      <c r="D14" s="97"/>
      <c r="E14" s="108"/>
      <c r="F14" s="108"/>
      <c r="G14" s="109"/>
      <c r="H14" s="109"/>
      <c r="I14" s="109"/>
      <c r="J14" s="113"/>
      <c r="K14" s="114"/>
    </row>
    <row r="15" spans="1:11">
      <c r="A15" s="106" t="s">
        <v>195</v>
      </c>
      <c r="B15" s="115" t="s">
        <v>194</v>
      </c>
      <c r="C15" s="97"/>
      <c r="D15" s="97"/>
      <c r="E15" s="108"/>
      <c r="F15" s="108"/>
      <c r="G15" s="109"/>
      <c r="H15" s="109"/>
      <c r="I15" s="109"/>
      <c r="J15" s="113"/>
      <c r="K15" s="114"/>
    </row>
    <row r="16" spans="1:11">
      <c r="A16" s="106" t="s">
        <v>196</v>
      </c>
      <c r="B16" s="116" t="s">
        <v>339</v>
      </c>
      <c r="C16" s="116"/>
      <c r="D16" s="97"/>
      <c r="E16" s="108"/>
      <c r="F16" s="108"/>
      <c r="G16" s="109"/>
      <c r="H16" s="109"/>
      <c r="I16" s="109"/>
      <c r="J16" s="113"/>
      <c r="K16" s="114"/>
    </row>
    <row r="17" spans="1:11">
      <c r="A17" s="106"/>
      <c r="B17" s="107" t="s">
        <v>420</v>
      </c>
      <c r="C17" s="97"/>
      <c r="D17" s="97"/>
      <c r="E17" s="108"/>
      <c r="F17" s="108"/>
      <c r="G17" s="109"/>
      <c r="H17" s="109"/>
      <c r="I17" s="109"/>
      <c r="J17" s="113"/>
      <c r="K17" s="114"/>
    </row>
    <row r="18" spans="1:11">
      <c r="A18" s="106"/>
      <c r="B18" s="112" t="s">
        <v>192</v>
      </c>
      <c r="C18" s="97"/>
      <c r="D18" s="97"/>
      <c r="E18" s="108"/>
      <c r="F18" s="108"/>
      <c r="G18" s="109"/>
      <c r="H18" s="109"/>
      <c r="I18" s="109"/>
      <c r="J18" s="113"/>
      <c r="K18" s="114"/>
    </row>
    <row r="19" spans="1:11">
      <c r="A19" s="106"/>
      <c r="B19" s="112" t="s">
        <v>192</v>
      </c>
      <c r="C19" s="97"/>
      <c r="D19" s="97"/>
      <c r="E19" s="108"/>
      <c r="F19" s="108"/>
      <c r="G19" s="109"/>
      <c r="H19" s="109"/>
      <c r="I19" s="109"/>
      <c r="J19" s="113"/>
      <c r="K19" s="114"/>
    </row>
    <row r="20" spans="1:11">
      <c r="A20" s="106" t="s">
        <v>197</v>
      </c>
      <c r="B20" s="115" t="s">
        <v>340</v>
      </c>
      <c r="C20" s="97"/>
      <c r="D20" s="97"/>
      <c r="E20" s="108"/>
      <c r="F20" s="108"/>
      <c r="G20" s="109"/>
      <c r="H20" s="109"/>
      <c r="I20" s="109"/>
      <c r="J20" s="113"/>
      <c r="K20" s="114"/>
    </row>
    <row r="21" spans="1:11">
      <c r="A21" s="97">
        <v>5</v>
      </c>
      <c r="B21" s="116" t="s">
        <v>198</v>
      </c>
      <c r="C21" s="116"/>
      <c r="D21" s="97"/>
      <c r="E21" s="117"/>
      <c r="F21" s="117"/>
      <c r="G21" s="117"/>
      <c r="H21" s="117"/>
      <c r="I21" s="117"/>
      <c r="J21" s="117"/>
      <c r="K21" s="118"/>
    </row>
    <row r="22" spans="1:11">
      <c r="A22" s="82"/>
      <c r="B22" s="119"/>
      <c r="C22" s="82"/>
      <c r="D22" s="82"/>
      <c r="E22" s="120"/>
      <c r="F22" s="120"/>
      <c r="G22" s="120"/>
      <c r="H22" s="120"/>
      <c r="I22" s="120"/>
      <c r="J22" s="120"/>
      <c r="K22" s="121"/>
    </row>
    <row r="23" spans="1:11">
      <c r="A23" s="87"/>
      <c r="B23" s="87"/>
      <c r="C23" s="122"/>
      <c r="D23" s="87"/>
    </row>
    <row r="25" spans="1:11" ht="12.75" customHeight="1">
      <c r="B25" s="101" t="s">
        <v>180</v>
      </c>
    </row>
    <row r="27" spans="1:11">
      <c r="B27" s="67" t="s">
        <v>134</v>
      </c>
    </row>
    <row r="29" spans="1:11">
      <c r="B29" s="67" t="s">
        <v>135</v>
      </c>
    </row>
  </sheetData>
  <mergeCells count="13">
    <mergeCell ref="I5:I6"/>
    <mergeCell ref="J5:J6"/>
    <mergeCell ref="K5:K6"/>
    <mergeCell ref="A2:K2"/>
    <mergeCell ref="C3:J3"/>
    <mergeCell ref="A5:A6"/>
    <mergeCell ref="B5:B6"/>
    <mergeCell ref="C5:C6"/>
    <mergeCell ref="D5:D6"/>
    <mergeCell ref="E5:E6"/>
    <mergeCell ref="F5:F6"/>
    <mergeCell ref="G5:G6"/>
    <mergeCell ref="H5:H6"/>
  </mergeCells>
  <printOptions horizontalCentered="1"/>
  <pageMargins left="0.70866141732283472" right="0" top="0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32</vt:i4>
      </vt:variant>
      <vt:variant>
        <vt:lpstr>Именованные диапазоны</vt:lpstr>
      </vt:variant>
      <vt:variant>
        <vt:i4>8</vt:i4>
      </vt:variant>
    </vt:vector>
  </HeadingPairs>
  <TitlesOfParts>
    <vt:vector size="40" baseType="lpstr">
      <vt:lpstr>таб.1</vt:lpstr>
      <vt:lpstr>1.1</vt:lpstr>
      <vt:lpstr> 1.2.</vt:lpstr>
      <vt:lpstr>1.3</vt:lpstr>
      <vt:lpstr>СОМ</vt:lpstr>
      <vt:lpstr>1р</vt:lpstr>
      <vt:lpstr>2р</vt:lpstr>
      <vt:lpstr>3р</vt:lpstr>
      <vt:lpstr>4р</vt:lpstr>
      <vt:lpstr>5р</vt:lpstr>
      <vt:lpstr>6р</vt:lpstr>
      <vt:lpstr>7р</vt:lpstr>
      <vt:lpstr>8р</vt:lpstr>
      <vt:lpstr>9р</vt:lpstr>
      <vt:lpstr>10р</vt:lpstr>
      <vt:lpstr>11р</vt:lpstr>
      <vt:lpstr>11(2)р</vt:lpstr>
      <vt:lpstr>12р</vt:lpstr>
      <vt:lpstr>13р</vt:lpstr>
      <vt:lpstr>14р</vt:lpstr>
      <vt:lpstr>15р</vt:lpstr>
      <vt:lpstr>16р</vt:lpstr>
      <vt:lpstr>17р</vt:lpstr>
      <vt:lpstr>18р</vt:lpstr>
      <vt:lpstr>19р</vt:lpstr>
      <vt:lpstr>20р</vt:lpstr>
      <vt:lpstr>21р</vt:lpstr>
      <vt:lpstr>22р</vt:lpstr>
      <vt:lpstr>23р</vt:lpstr>
      <vt:lpstr>24р</vt:lpstr>
      <vt:lpstr>25р</vt:lpstr>
      <vt:lpstr>Лист1</vt:lpstr>
      <vt:lpstr>'1.1'!_ftnref1</vt:lpstr>
      <vt:lpstr>'1.3'!_ftnref1</vt:lpstr>
      <vt:lpstr>' 1.2.'!Заголовки_для_печати</vt:lpstr>
      <vt:lpstr>'1.1'!Заголовки_для_печати</vt:lpstr>
      <vt:lpstr>'1.3'!Заголовки_для_печати</vt:lpstr>
      <vt:lpstr>'1р'!Заголовки_для_печати</vt:lpstr>
      <vt:lpstr>СОМ!Заголовки_для_печати</vt:lpstr>
      <vt:lpstr>таб.1!Заголовки_для_печати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Bova</cp:lastModifiedBy>
  <cp:lastPrinted>2021-02-09T07:02:49Z</cp:lastPrinted>
  <dcterms:created xsi:type="dcterms:W3CDTF">2018-08-28T07:50:10Z</dcterms:created>
  <dcterms:modified xsi:type="dcterms:W3CDTF">2021-02-09T07:03:09Z</dcterms:modified>
</cp:coreProperties>
</file>