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570" windowHeight="10875"/>
  </bookViews>
  <sheets>
    <sheet name="Доходы" sheetId="2" r:id="rId1"/>
  </sheets>
  <definedNames>
    <definedName name="_xlnm.Print_Titles" localSheetId="0">Доходы!$11:$12</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D215" i="2"/>
  <c r="D111"/>
  <c r="D110" s="1"/>
  <c r="D109" s="1"/>
  <c r="D108" s="1"/>
  <c r="D112"/>
  <c r="D114"/>
  <c r="D118"/>
  <c r="D117"/>
  <c r="D116" s="1"/>
  <c r="D125"/>
  <c r="D124" s="1"/>
  <c r="D122"/>
  <c r="D121" s="1"/>
  <c r="D129"/>
  <c r="D128" s="1"/>
  <c r="D127" s="1"/>
  <c r="D132"/>
  <c r="D131" s="1"/>
  <c r="D120" l="1"/>
  <c r="D145" l="1"/>
  <c r="D139" s="1"/>
  <c r="D150"/>
  <c r="D147" s="1"/>
  <c r="D154"/>
  <c r="D152" s="1"/>
  <c r="D157"/>
  <c r="D165"/>
  <c r="D162" s="1"/>
  <c r="D168"/>
  <c r="D167" s="1"/>
  <c r="D176"/>
  <c r="D173" s="1"/>
  <c r="D182"/>
  <c r="D178" s="1"/>
  <c r="D187"/>
  <c r="D184" s="1"/>
  <c r="D205"/>
  <c r="D204" s="1"/>
  <c r="D200"/>
  <c r="D197"/>
  <c r="D193"/>
  <c r="D192" s="1"/>
  <c r="D191" s="1"/>
  <c r="D190" s="1"/>
  <c r="D210"/>
  <c r="D209" s="1"/>
  <c r="D213"/>
  <c r="D212" s="1"/>
  <c r="D106"/>
  <c r="D104"/>
  <c r="D102"/>
  <c r="D100"/>
  <c r="D98"/>
  <c r="D96"/>
  <c r="D94"/>
  <c r="D92"/>
  <c r="D90"/>
  <c r="D88"/>
  <c r="D82"/>
  <c r="D80"/>
  <c r="D78"/>
  <c r="D76"/>
  <c r="D74"/>
  <c r="D53"/>
  <c r="D68"/>
  <c r="D65"/>
  <c r="D64" s="1"/>
  <c r="D62"/>
  <c r="D60"/>
  <c r="D57"/>
  <c r="D47"/>
  <c r="D38"/>
  <c r="D33"/>
  <c r="D32" s="1"/>
  <c r="D24"/>
  <c r="D21" s="1"/>
  <c r="D20" s="1"/>
  <c r="D28"/>
  <c r="D27" s="1"/>
  <c r="D16"/>
  <c r="D15" s="1"/>
  <c r="D138" l="1"/>
  <c r="D161"/>
  <c r="D160" s="1"/>
  <c r="D172"/>
  <c r="D171" s="1"/>
  <c r="D170" s="1"/>
  <c r="D196"/>
  <c r="D208"/>
  <c r="D87"/>
  <c r="D86" s="1"/>
  <c r="D85" s="1"/>
  <c r="D84" s="1"/>
  <c r="D73"/>
  <c r="D72" s="1"/>
  <c r="D71" s="1"/>
  <c r="D70" s="1"/>
  <c r="D52"/>
  <c r="D19"/>
  <c r="D14"/>
  <c r="D13" l="1"/>
  <c r="D18"/>
  <c r="D31"/>
  <c r="D30" s="1"/>
  <c r="D37"/>
  <c r="D46"/>
  <c r="D67"/>
  <c r="D135"/>
  <c r="D134" s="1"/>
  <c r="D156"/>
  <c r="D137" s="1"/>
  <c r="D195"/>
  <c r="D36" l="1"/>
  <c r="D35" s="1"/>
  <c r="D207"/>
  <c r="D159"/>
  <c r="D189"/>
</calcChain>
</file>

<file path=xl/sharedStrings.xml><?xml version="1.0" encoding="utf-8"?>
<sst xmlns="http://schemas.openxmlformats.org/spreadsheetml/2006/main" count="418" uniqueCount="369">
  <si>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</si>
  <si>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Прочие межбюджетные трансферты,передаваемые бюджетам муниципальных районов</t>
  </si>
  <si>
    <t>Единая субвенция бюджетам муниципальных районов</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</si>
  <si>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</si>
  <si>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выполнение передаваемых полномочий субъектов Российской Федерации</t>
  </si>
  <si>
    <t>Прочие субсидии бюджетам муниципальных районов</t>
  </si>
  <si>
    <t>Дотации бюджетам муниципальных районов на выравнивание бюджетной обеспеченности</t>
  </si>
  <si>
    <t>Финансовое управление администрации муниципального образования "Коношский муниципальный район"</t>
  </si>
  <si>
    <t>Прочие субвенции бюджетам муниципальных районов</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</si>
  <si>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</si>
  <si>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Прочие доходы от компенсации затрат бюджетов муниципальных районов</t>
  </si>
  <si>
    <t>управление образования администрации муниципального образования "Коношский муниципальный район"</t>
  </si>
  <si>
    <t>Отдел культуры администрации муниципального образования "Коношский муниципальный район"</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</si>
  <si>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</si>
  <si>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</si>
  <si>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администрация муниципального образования "Коношский муниципальный район"</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</si>
  <si>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</si>
  <si>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АГЕНТСТВО ПО ОРГАНИЗАЦИОННОМУ ОБЕСПЕЧЕНИЮ ДЕЯТЕЛЬНОСТИ МИРОВЫХ СУДЕЙ АРХАНГЕЛЬСКОЙ ОБЛАСТИ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</si>
  <si>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</si>
  <si>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</si>
  <si>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</si>
  <si>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</si>
  <si>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</si>
  <si>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</si>
  <si>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Субсидия бюджетам муниципальных районов на поддержку отрасли культуры</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</si>
  <si>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</si>
  <si>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Фонда содействия реформированию жилищно-коммунального хозяйства</t>
  </si>
  <si>
    <t>Субсидии бюджетам муниципальных районов на обеспечение мероприятий по переселению граждан из аварийного жилищного фонда,в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</si>
  <si>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строительство и реконструкцию (модернизацию) объектов питьевого водоснабжения</t>
  </si>
  <si>
    <t>Субсидии на обеспечение комплексного развития сельских территорий</t>
  </si>
  <si>
    <t>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</si>
  <si>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1</t>
  </si>
  <si>
    <t>Невыясненные поступления, зачисляемые в бюджеты муниципальных районов</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</si>
  <si>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</si>
  <si>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</si>
  <si>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</si>
  <si>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</si>
  <si>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ВСЕГО :</t>
  </si>
  <si>
    <t>Исполнено</t>
  </si>
  <si>
    <t>Код дохода</t>
  </si>
  <si>
    <t>Наименование</t>
  </si>
  <si>
    <t>ШТРАФЫ, САНКЦИИ, ВОЗМЕЩЕНИЕ УЩЕРБА</t>
  </si>
  <si>
    <t>ГОСУДАРСТВЕННАЯ ПОШЛИНА</t>
  </si>
  <si>
    <t>НАЛОГИ НА ПРИБЫЛЬ, ДОХОДЫ</t>
  </si>
  <si>
    <t>НАЛОГИ НА ТОВАРЫ (РАБОТЫ, УСЛУГИ), РЕАЛИЗУЕМЫЕ НА ТЕРРИТОРИИ РОССИЙСКОЙ ФЕДЕРАЦИИ</t>
  </si>
  <si>
    <t>НАЛОГИ НА СОВОКУПНЫЙ ДОХОД</t>
  </si>
  <si>
    <t>НАЛОГИ НА ИМУЩЕСТВО</t>
  </si>
  <si>
    <t>ДОХОДЫ ОТ ПРОДАЖИ МАТЕРИАЛЬНЫХ И НЕМАТЕРИАЛЬНЫХ АКТИВОВ</t>
  </si>
  <si>
    <t>ДОХОДЫ ОТ ИСПОЛЬЗОВАНИЯ ИМУЩЕСТВА, НАХОДЯЩЕГОСЯ В ГОСУДАРСТВЕННОЙ И МУНИЦИПАЛЬНОЙ СОБСТВЕННОСТИ</t>
  </si>
  <si>
    <t>НАЛОГОВЫЕ И НЕНАЛОГОВЫЕ ДОХОДЫ</t>
  </si>
  <si>
    <t>БЕЗВОЗМЕЗДНЫЕ ПОСТУПЛЕНИЯ</t>
  </si>
  <si>
    <t xml:space="preserve">Дотации бюджетам бюджетной системы Российской Федерации </t>
  </si>
  <si>
    <t>Субсидии бюджетам бюджетной системы Российской Федерации (межбюджетные субсидии)</t>
  </si>
  <si>
    <t>Иные межбюджетные трансферты</t>
  </si>
  <si>
    <t>ДОХОДЫ ОТ ОКАЗАНИЯ ПЛАТНЫХ УСЛУГ И КОМПЕНСАЦИИ ЗАТРАТ ГОСУДАРСТВА</t>
  </si>
  <si>
    <t>Возврат остатков субсидий, субвенций и иных межбюджетных трансфертов, имеющих целевое назначение, прошлых лет</t>
  </si>
  <si>
    <t>Невыясненные поступления</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</si>
  <si>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</si>
  <si>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</si>
  <si>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МИНИСТЕРСТВО ПРИРОДНЫХ РЕСУРСОВ И ЛЕСОПРОМЫШЛЕННОГО КОМПЛЕКСА АРХАНГЕЛЬСКОЙ ОБЛАСТИ</t>
  </si>
  <si>
    <t>045 1 16 11050 01 0000 140</t>
  </si>
  <si>
    <t>045 1 16 11000 00 0000 000</t>
  </si>
  <si>
    <t>045 1 16 00000 00 0000 000</t>
  </si>
  <si>
    <t>045 1 00 00000 00 0000 000</t>
  </si>
  <si>
    <t>045 0 00 00000 00 0000 000</t>
  </si>
  <si>
    <t>048 0 00 00000 00 0000 000</t>
  </si>
  <si>
    <t>ФЕДЕРАЛЬНАЯ СЛУЖБА ПО НАДЗОРУ В СФЕРЕ
ПРИРОДОПОЛЬЗОВАНИЯ</t>
  </si>
  <si>
    <t>048 1 12 01000 01 0000 120</t>
  </si>
  <si>
    <t>048 1 12 01010 01 0000 120</t>
  </si>
  <si>
    <t>048 1 12 01030 01 0000 120</t>
  </si>
  <si>
    <t>048 1 12 01040 01 0000 120</t>
  </si>
  <si>
    <t>048 1 12 01041 01 0000 120</t>
  </si>
  <si>
    <t>048 1 12 01042 01 0000 120</t>
  </si>
  <si>
    <t>048 1 00 00000 00 0000 000</t>
  </si>
  <si>
    <t>048 1 12 00000 00 0000 000</t>
  </si>
  <si>
    <t>Плата за размещение отходов производства</t>
  </si>
  <si>
    <t>Плата за размещение твердых коммунальных отходов</t>
  </si>
  <si>
    <t>048 1 16 00000 00 0000 000</t>
  </si>
  <si>
    <t>048 1 16 11000 00 0000 000</t>
  </si>
  <si>
    <t>048 1 16 11050 01 0000 140</t>
  </si>
  <si>
    <r>
      <rPr>
        <sz val="10"/>
        <rFont val="Times New Roman"/>
        <family val="1"/>
        <charset val="204"/>
      </rPr>
      <t>ПЛАТЕЖИ ПРИ ПОЛЬЗОВАНИИ
ПРИРОДНЫМИ РЕСУРСАМИ</t>
    </r>
  </si>
  <si>
    <r>
      <rPr>
        <sz val="10"/>
        <rFont val="Times New Roman"/>
        <family val="1"/>
        <charset val="204"/>
      </rPr>
      <t>Плата за негативное воздействие на
окружающую среду</t>
    </r>
  </si>
  <si>
    <r>
      <rPr>
        <sz val="10"/>
        <rFont val="Times New Roman"/>
        <family val="1"/>
        <charset val="204"/>
      </rPr>
      <t>Плата за выбросы загрязняющих веществ в атмосферный воздух
стационарными объектами</t>
    </r>
  </si>
  <si>
    <r>
      <rPr>
        <sz val="10"/>
        <rFont val="Times New Roman"/>
        <family val="1"/>
        <charset val="204"/>
      </rPr>
      <t>Плата за сбросы загрязняющих веществ
в водные объекты</t>
    </r>
  </si>
  <si>
    <r>
      <rPr>
        <sz val="10"/>
        <rFont val="Times New Roman"/>
        <family val="1"/>
        <charset val="204"/>
      </rPr>
      <t>Плата за размещение отходов
производства и потребления</t>
    </r>
  </si>
  <si>
    <t>МИНИСТЕРСТВО ТРАНСПОРТА АРХАНГЕЛЬСКОЙ ОБЛАСТИ</t>
  </si>
  <si>
    <t>104 1 08 07142 01 0000 110</t>
  </si>
  <si>
    <t>104 1 08 07000 01 0000 110</t>
  </si>
  <si>
    <t>Государственная пошлина за государственную регистрацию, а также за совершение прочих юридически значимых действий</t>
  </si>
  <si>
    <t>104 0 00 00000 00 0000 000</t>
  </si>
  <si>
    <t>104 1 00 00000 00 0000 000</t>
  </si>
  <si>
    <t>104 1 08 00000 00 0000 000</t>
  </si>
  <si>
    <t>ФЕДЕРАЛЬНАЯ НАЛОГОВАЯ СЛУЖБА</t>
  </si>
  <si>
    <t>182 0 00 00000 00 0000 000</t>
  </si>
  <si>
    <t>182 1 00 00000 00 0000 000</t>
  </si>
  <si>
    <t>182 1 01 00000 00 0000 000</t>
  </si>
  <si>
    <t>Налог на доходы физических лиц</t>
  </si>
  <si>
    <t>182 1 01 02010 01 0000 110</t>
  </si>
  <si>
    <t>182 1 01 02020 01 0000 110</t>
  </si>
  <si>
    <t>182 1 01 02030 01 0000 110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</si>
  <si>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t>
  </si>
  <si>
    <t>182 1 01 02040 01 0000 110</t>
  </si>
  <si>
    <t>182 1 01 02080 01 0000 110</t>
  </si>
  <si>
    <t>182 1 01 02130 01 0000 110</t>
  </si>
  <si>
    <t>182 1 01 02140 01 0000 110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</si>
  <si>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</si>
  <si>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</si>
  <si>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</si>
  <si>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</si>
  <si>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182 1 03 00000 00 0000 000</t>
  </si>
  <si>
    <t>182 1 03 02000 00 0000 000</t>
  </si>
  <si>
    <r>
      <rPr>
        <sz val="10"/>
        <rFont val="Times New Roman"/>
        <family val="1"/>
        <charset val="204"/>
      </rPr>
      <t>Акцизы по подакцизным товарам
(продукции), производимым на территории Российской Федерации</t>
    </r>
  </si>
  <si>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</si>
  <si>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</si>
  <si>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182 1 03 02251 01 0000 110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</si>
  <si>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</si>
  <si>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182 1 03 02231 01 0000 110</t>
  </si>
  <si>
    <t>182 1 03 02241 01 0000 110</t>
  </si>
  <si>
    <t>182 1 03 02261 01 0000 110</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</si>
  <si>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</si>
  <si>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</si>
  <si>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182 1 05 01000 01 0000 110</t>
  </si>
  <si>
    <t>Единый налог на вмененный доход для отдельных видов деятельности</t>
  </si>
  <si>
    <t>182 1 05 02000 02 0000 110</t>
  </si>
  <si>
    <t>182 1 05 01050 01 0000 110</t>
  </si>
  <si>
    <r>
      <rPr>
        <sz val="10"/>
        <rFont val="Times New Roman"/>
        <family val="1"/>
        <charset val="204"/>
      </rPr>
      <t>Минимальный налог, зачисляемый в бюджеты субъектов Российской Федерации (за налоговые периоды,
истекшие до 1 января 2016 года)</t>
    </r>
  </si>
  <si>
    <t>Единый налог на вмененный доход для отдельных видов деятельности (за налоговые периоды, истекшие до 1 января 2011 года)</t>
  </si>
  <si>
    <t>182 1 05 02010 02 0000 110</t>
  </si>
  <si>
    <t>182 1 05 02020 02 0000 110</t>
  </si>
  <si>
    <t>Единый сельскохозяйственный налог</t>
  </si>
  <si>
    <t>182 1 05 03000 01 0000 110</t>
  </si>
  <si>
    <t>182 1 05 03010 01 1000 110</t>
  </si>
  <si>
    <t>Налог, взимаемый в связи с применением патентной системы налогообложения</t>
  </si>
  <si>
    <t>182 1 05 04000 02 0000 110</t>
  </si>
  <si>
    <t>Налог, взимаемый в связи с применением патентной системы налогообложения, зачисляемый в бюджеты муниципальных районов</t>
  </si>
  <si>
    <t>182 1 05 04020 02 1000 110</t>
  </si>
  <si>
    <t>182 1 06 00000 00 0000 000</t>
  </si>
  <si>
    <t>Транспортный налог</t>
  </si>
  <si>
    <t>182 1 06 04000 02 0000 110</t>
  </si>
  <si>
    <t xml:space="preserve">Транспортный налог с физических лиц </t>
  </si>
  <si>
    <t>Государственная пошлина по делам, рассматриваемым в судах общей юрисдикции, мировыми судьями</t>
  </si>
  <si>
    <t>182 1 08 03000 01 0000 110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</si>
  <si>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</si>
  <si>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1821 08 03010 01 0000 110</t>
  </si>
  <si>
    <t>182 1 05 00000 00 0000 000</t>
  </si>
  <si>
    <t>182 1 05 01011 01 0000 110</t>
  </si>
  <si>
    <t>182 1 05 01021 01 0000 110</t>
  </si>
  <si>
    <r>
      <rPr>
        <sz val="10"/>
        <rFont val="Times New Roman"/>
        <family val="1"/>
        <charset val="204"/>
      </rPr>
      <t>Налог, взимаемый в связи с применением упрощенной системы
налогообложения</t>
    </r>
  </si>
  <si>
    <t>АДМИНИСТРАЦИЯ ГУБЕРНАТОРА АРХАНГЕЛЬСКОЙ ОБЛАСТИ И ПРАВИТЕЛЬСТВА АРХАНГЕЛЬСКОЙ ОБЛАСТИ</t>
  </si>
  <si>
    <t>301 1 16 01000 01 0000 140</t>
  </si>
  <si>
    <r>
      <rPr>
        <sz val="10"/>
        <rFont val="Times New Roman"/>
        <family val="1"/>
        <charset val="204"/>
      </rPr>
      <t>Административные штрафы, установленные Кодексом Российской Федерации об административных
правонарушениях</t>
    </r>
  </si>
  <si>
    <t>301 1 16 01050 01 0000 140</t>
  </si>
  <si>
    <r>
      <rPr>
        <sz val="10"/>
        <rFont val="Times New Roman"/>
        <family val="1"/>
      </rPr>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r>
  </si>
  <si>
    <r>
      <rPr>
        <sz val="10"/>
        <rFont val="Times New Roman"/>
        <family val="1"/>
      </rPr>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 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r>
  </si>
  <si>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</si>
  <si>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 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</si>
  <si>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 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</si>
  <si>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301 1 16 01070 01 0000 140</t>
  </si>
  <si>
    <r>
      <t>Административные штрафы,</t>
    </r>
    <r>
      <rPr>
        <sz val="10"/>
        <rFont val="Times New Roman"/>
        <family val="1"/>
        <charset val="204"/>
      </rPr>
      <t xml:space="preserve">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t>
    </r>
  </si>
  <si>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</si>
  <si>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</si>
  <si>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</si>
  <si>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</si>
  <si>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бщественный порядок и общественную безопасность, налагаемые мировыми судьями, комиссиями по делам несовершеннолетних и защите их прав</t>
  </si>
  <si>
    <t>301 0 00 00000 00 0000 000</t>
  </si>
  <si>
    <t>301 1 00 00000 00 0000 000</t>
  </si>
  <si>
    <t>301 1 16 00000 00 0000 000</t>
  </si>
  <si>
    <t>182 1 06 04012 02 1000 110</t>
  </si>
  <si>
    <t>182 1 08 00000 00 0000 000</t>
  </si>
  <si>
    <t>301 1 16 01053 01 0000 140</t>
  </si>
  <si>
    <t>301 1 16 01060 01 0000 140</t>
  </si>
  <si>
    <t>301 1 16 01063 01 0000 140</t>
  </si>
  <si>
    <t>301 1 16 01073 01 0000 140</t>
  </si>
  <si>
    <t>301 1 16 01110 01 0000 140</t>
  </si>
  <si>
    <t>301 1 16 01113 01 0000 140</t>
  </si>
  <si>
    <t>301 1 16 01200 01 0000 140</t>
  </si>
  <si>
    <t>301 1 16 01203 01 0000 140</t>
  </si>
  <si>
    <r>
      <rPr>
        <sz val="10"/>
        <rFont val="Times New Roman"/>
        <family val="1"/>
        <charset val="204"/>
      </rPr>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r>
  </si>
  <si>
    <t>435 0 00 00000 00 0000 000</t>
  </si>
  <si>
    <r>
      <rPr>
        <sz val="10"/>
        <rFont val="Times New Roman"/>
        <family val="1"/>
      </rPr>
      <t>435 1 16 01000 01 0000 140</t>
    </r>
  </si>
  <si>
    <r>
      <rPr>
        <sz val="10"/>
        <rFont val="Times New Roman"/>
        <family val="1"/>
      </rPr>
      <t>435 1 16 01050 01 0000 140</t>
    </r>
  </si>
  <si>
    <r>
      <rPr>
        <sz val="10"/>
        <rFont val="Times New Roman"/>
        <family val="1"/>
      </rPr>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r>
  </si>
  <si>
    <r>
      <rPr>
        <sz val="10"/>
        <rFont val="Times New Roman"/>
        <family val="1"/>
      </rPr>
      <t>435 1 16 01053 01 0000 140</t>
    </r>
  </si>
  <si>
    <t>Административные штрафы, установленные Кодексом Российской Федерации об административных правонарушениях</t>
  </si>
  <si>
    <r>
      <rPr>
        <sz val="10"/>
        <rFont val="Times New Roman"/>
        <family val="1"/>
      </rPr>
      <t>435 1 16 01060 01 0000 140</t>
    </r>
  </si>
  <si>
    <r>
      <rPr>
        <sz val="10"/>
        <rFont val="Times New Roman"/>
        <family val="1"/>
      </rPr>
      <t>435 1 16 01063 01 0000 140</t>
    </r>
  </si>
  <si>
    <r>
      <rPr>
        <sz val="10"/>
        <rFont val="Times New Roman"/>
        <family val="1"/>
      </rPr>
      <t>435 1 16 01070 01 0000 140</t>
    </r>
  </si>
  <si>
    <r>
      <rPr>
        <sz val="10"/>
        <rFont val="Times New Roman"/>
        <family val="1"/>
      </rPr>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r>
  </si>
  <si>
    <r>
      <rPr>
        <sz val="10"/>
        <rFont val="Times New Roman"/>
        <family val="1"/>
      </rPr>
      <t>435 1 16 01073 01 0000 140</t>
    </r>
  </si>
  <si>
    <r>
      <rPr>
        <sz val="10"/>
        <rFont val="Times New Roman"/>
        <family val="1"/>
      </rPr>
      <t>435 1 16 01080 01 0000 140</t>
    </r>
  </si>
  <si>
    <r>
      <rPr>
        <sz val="10"/>
        <rFont val="Times New Roman"/>
        <family val="1"/>
      </rPr>
      <t>435 1 16 01083 01 0000 140</t>
    </r>
  </si>
  <si>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</si>
  <si>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r>
      <rPr>
        <sz val="10"/>
        <rFont val="Times New Roman"/>
        <family val="1"/>
      </rPr>
      <t>435 1 16 01130 01 0000 140</t>
    </r>
  </si>
  <si>
    <r>
      <rPr>
        <sz val="10"/>
        <rFont val="Times New Roman"/>
        <family val="1"/>
      </rPr>
      <t>435 1 16 01133 01 0000 140</t>
    </r>
  </si>
  <si>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</si>
  <si>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r>
      <rPr>
        <sz val="10"/>
        <rFont val="Times New Roman"/>
        <family val="1"/>
      </rPr>
      <t>435 1 16 01140 01 0000 140</t>
    </r>
  </si>
  <si>
    <r>
      <rPr>
        <sz val="10"/>
        <rFont val="Times New Roman"/>
        <family val="1"/>
      </rPr>
      <t>435 1 16 01143 01 0000 140</t>
    </r>
  </si>
  <si>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</si>
  <si>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r>
      <rPr>
        <sz val="10"/>
        <rFont val="Times New Roman"/>
        <family val="1"/>
      </rPr>
      <t>435 1 16 01150 01 0000 140</t>
    </r>
  </si>
  <si>
    <r>
      <rPr>
        <sz val="10"/>
        <rFont val="Times New Roman"/>
        <family val="1"/>
      </rPr>
      <t>435 1 16 01153 01 0000 140</t>
    </r>
  </si>
  <si>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</si>
  <si>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</si>
  <si>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r>
      <rPr>
        <sz val="10"/>
        <rFont val="Times New Roman"/>
        <family val="1"/>
      </rPr>
      <t>435 1 16 01170 01 0000 140</t>
    </r>
  </si>
  <si>
    <r>
      <rPr>
        <sz val="10"/>
        <rFont val="Times New Roman"/>
        <family val="1"/>
      </rPr>
      <t>435 1 16 01173 01 0000 140</t>
    </r>
  </si>
  <si>
    <r>
      <rPr>
        <sz val="10"/>
        <rFont val="Times New Roman"/>
        <family val="1"/>
      </rPr>
      <t>435 1 16 01190 01 0000 140</t>
    </r>
  </si>
  <si>
    <r>
      <rPr>
        <sz val="10"/>
        <rFont val="Times New Roman"/>
        <family val="1"/>
      </rPr>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r>
  </si>
  <si>
    <r>
      <rPr>
        <sz val="10"/>
        <rFont val="Times New Roman"/>
        <family val="1"/>
      </rPr>
      <t>435 1 16 01193 01 0000 140</t>
    </r>
  </si>
  <si>
    <r>
      <rPr>
        <sz val="10"/>
        <rFont val="Times New Roman"/>
        <family val="1"/>
      </rPr>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r>
  </si>
  <si>
    <r>
      <rPr>
        <sz val="10"/>
        <rFont val="Times New Roman"/>
        <family val="1"/>
      </rPr>
      <t>435 1 16 01200 01 0000 140</t>
    </r>
  </si>
  <si>
    <r>
      <rPr>
        <sz val="10"/>
        <rFont val="Times New Roman"/>
        <family val="1"/>
      </rPr>
      <t>435 1 16 01203 01 0000 140</t>
    </r>
  </si>
  <si>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</si>
  <si>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435 1 00 00000 00 0000 000</t>
  </si>
  <si>
    <t>435 1 16 00000 00 0000 000</t>
  </si>
  <si>
    <t>803 0 00 00000 00 0000 000</t>
  </si>
  <si>
    <t>803 1 00 00000 00 0000 000</t>
  </si>
  <si>
    <t>803 1 11 00000 00 0000 000</t>
  </si>
  <si>
    <t>903 0 00 00000 00 0000 000</t>
  </si>
  <si>
    <t>903 1 00 00000 00 0000 000</t>
  </si>
  <si>
    <t>903 1 11 00000 00 0000 000</t>
  </si>
  <si>
    <t>903 1 14 00000 00 0000 000</t>
  </si>
  <si>
    <t>Доходы от продажи земельных участков, находящихся в государственной и муниципальной собственности</t>
  </si>
  <si>
    <t>903 1 14 06000 00 0000 430</t>
  </si>
  <si>
    <t>903 1 11 05000 00 0000 120</t>
  </si>
  <si>
    <t>904 1 11 05013 13 0000 120</t>
  </si>
  <si>
    <r>
      <rPr>
        <sz val="10"/>
        <rFont val="Times New Roman"/>
        <family val="1"/>
        <charset val="204"/>
      </rPr>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r>
  </si>
  <si>
    <t>АДМИНИСТРАЦИЯ МУНИЦИПАЛЬНОГО ОБРАЗОВАНИЯ "КОНОШСКОЕ"</t>
  </si>
  <si>
    <t>892 0 00 00000 00 0000 000</t>
  </si>
  <si>
    <t>892 2 00 00000 00 0000 000</t>
  </si>
  <si>
    <t>Прочие доходы от компенсации затрат государства</t>
  </si>
  <si>
    <t>Доходы от компенсации затрат государства</t>
  </si>
  <si>
    <t>892 1 00 00000 00 0000 000</t>
  </si>
  <si>
    <t>892 1 13 00000 00 0000 000</t>
  </si>
  <si>
    <t>892 1 13 02000 00 0000 130</t>
  </si>
  <si>
    <t>892 1 13 02990 00 0000 130</t>
  </si>
  <si>
    <t>892 1 13 02995 05 0000 130</t>
  </si>
  <si>
    <t>892 2 02 00000 00 0000 000</t>
  </si>
  <si>
    <r>
      <rPr>
        <sz val="10"/>
        <rFont val="Times New Roman"/>
        <family val="1"/>
        <charset val="204"/>
      </rPr>
      <t>БЕЗВОЗМЕЗДНЫЕ ПОСТУПЛЕНИЯ ОТ ДРУГИХ БЮДЖЕТОВ БЮДЖЕТНОЙ СИСТЕМЫ
РОССИЙСКОЙ ФЕДЕРАЦИИ</t>
    </r>
  </si>
  <si>
    <t>892 2 02 15001 05 0000 150</t>
  </si>
  <si>
    <t>Дотации бюджетам муниципальных районов на поддержку мер по обеспечению сбалансированности бюджетов</t>
  </si>
  <si>
    <t>Субвенции бюджетам бюджетной системы Российской Федерации</t>
  </si>
  <si>
    <t>892 2 02 30000 00 0000 150</t>
  </si>
  <si>
    <t>892 2 02 30024 05 0000 150</t>
  </si>
  <si>
    <t>892 2 02 35118 05 0000 150</t>
  </si>
  <si>
    <t>892 2 02 39998 05 0000 150</t>
  </si>
  <si>
    <t>892 2 19 60010 05 0000 150</t>
  </si>
  <si>
    <t>ВОЗВРАТ ОСТАТКОВ СУБСИДИЙ, СУБВЕНЦИЙ И ИНЫХ МЕЖБЮДЖЕТНЫХ ТРАНСФЕРТОВ, ИМЕЮЩИХ ЦЕЛЕВОЕ НАЗНАЧЕНИЕ, ПРОШЛЫХ ЛЕТ</t>
  </si>
  <si>
    <t>892 2 19 00000 00 0000 000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</si>
  <si>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</si>
  <si>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892 2 19 00000 05 0000 150</t>
  </si>
  <si>
    <t>892 2 02 15002 05 0000 150</t>
  </si>
  <si>
    <t>Межбюджетные трансферты,передаваемые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организаций,профессиональных образовательных организаций субъектов Российской Федерации,г.Байконура и федеральной территории "Сириус",муниципальных общеобразовательных организаций и профессиональных образовательных организаций</t>
  </si>
  <si>
    <t>875 2 02 40000 00 0000 150</t>
  </si>
  <si>
    <t>875 2 02 45050 05 0000 150</t>
  </si>
  <si>
    <t>875 2 02 45179 05 0000 150</t>
  </si>
  <si>
    <t>875 2 02 49999 05 0000 150</t>
  </si>
  <si>
    <t>875 2 02 49999 00 0000 150</t>
  </si>
  <si>
    <t>Прочие межбюджетные трансферты, передаваемые бюджетам</t>
  </si>
  <si>
    <t>875 2 02 00000 00 0000 000</t>
  </si>
  <si>
    <t>875 2 02 20000 00 0000 150</t>
  </si>
  <si>
    <t>Субсидии бюджетам муниципальных районов на софинансирование закупки и монтажа оборудования для создания "умных" спортивных площадок</t>
  </si>
  <si>
    <t>875 2 02 25304 05 0000 150</t>
  </si>
  <si>
    <t>875 2 02 25753 05 0000 150</t>
  </si>
  <si>
    <t>875 2 02 29999 05 0000 150</t>
  </si>
  <si>
    <t>875 2 02 39999 05 0000 150</t>
  </si>
  <si>
    <t>875 2 02 35303 05 0000 150</t>
  </si>
  <si>
    <t>875 2 02 30029 05 0000 150</t>
  </si>
  <si>
    <t>875 2 02 30024 05 0000 150</t>
  </si>
  <si>
    <t>Прочие субвенции</t>
  </si>
  <si>
    <t>875 2 02 39999 00 0000 150</t>
  </si>
  <si>
    <t>875 2 02 29999 00 0000 150</t>
  </si>
  <si>
    <t>Прочие субсидии</t>
  </si>
  <si>
    <t>БЕЗВОЗМЕЗДНЫЕ ПОСТУПЛЕНИЯ ОТ ДРУГИХ БЮДЖЕТОВ БЮДЖЕТНОЙ СИСТЕМЫ РОССИЙСКОЙ ФЕДЕРАЦИИ</t>
  </si>
  <si>
    <t>856 2 02 00000 00 0000 000</t>
  </si>
  <si>
    <t>856 2 02 49999 00 0000 150</t>
  </si>
  <si>
    <t>856 2 02 49999 05 0000 150</t>
  </si>
  <si>
    <t>856 2 02 29999 00 0000 150</t>
  </si>
  <si>
    <t>856 2 02 29999 05 0000 150</t>
  </si>
  <si>
    <t>856 2 02 25299 05 0000 150</t>
  </si>
  <si>
    <t>856 2 02 25519 05 0000 150</t>
  </si>
  <si>
    <t>856 2 02 40000 00 0000 000</t>
  </si>
  <si>
    <t>856 0 00 00000 00 0000 000</t>
  </si>
  <si>
    <t>856 2 00 00000 00 0000 000</t>
  </si>
  <si>
    <t>856 2 02 20000 00 0000 000</t>
  </si>
  <si>
    <t>803 2 19 60010 05 0000 150</t>
  </si>
  <si>
    <t>803 2 02 49999 00 0000 150</t>
  </si>
  <si>
    <t>803 2 02 49999 05 0000 150</t>
  </si>
  <si>
    <t>803 2 02 40000 00 0000 150</t>
  </si>
  <si>
    <t>803 2 02 40014 05 0000 150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</si>
  <si>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</si>
  <si>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803 2 02 30000 00 0000 150</t>
  </si>
  <si>
    <t>803 2 02 30024 05 0000 150</t>
  </si>
  <si>
    <t>803 2 02 39999 00 0000 150</t>
  </si>
  <si>
    <t>803 2 02 39999 05 0000 150</t>
  </si>
  <si>
    <t>803 2 02 35120 05 0000 150</t>
  </si>
  <si>
    <t>803 2 02 29999 00 0000 150</t>
  </si>
  <si>
    <t>803 2 02 29999 05 0000 150</t>
  </si>
  <si>
    <t>803 2 00 00000 00 0000 000</t>
  </si>
  <si>
    <t>803 2 02 00000 00 0000 000</t>
  </si>
  <si>
    <t>803 2 02 20000 00 0000 000</t>
  </si>
  <si>
    <t>Субсидии бюджетам муниципальных районов на государственную поддержку организаций, входящих в систему спортивной подготовки</t>
  </si>
  <si>
    <t>803 2 02 20299 05 0000 150</t>
  </si>
  <si>
    <t>803 2 02 20302 05 0000 150</t>
  </si>
  <si>
    <t>803 2 02 25081 05 0000 150</t>
  </si>
  <si>
    <t>803 2 02 25243 05 0000 150</t>
  </si>
  <si>
    <t>803 2 02 25576 05 0000 150</t>
  </si>
  <si>
    <t>ПРОЧИЕ НЕНАЛОГОВЫЕ ДОХОДЫ</t>
  </si>
  <si>
    <t>803 1 17 00000 00 0000 000</t>
  </si>
  <si>
    <t>803 1 17 01000 00 0000 180</t>
  </si>
  <si>
    <t>Возмещение ущерба при возникновении страховых случаев,когда выгодоприобретателями выступают получатели средств бюджета муниципального района</t>
  </si>
  <si>
    <t>803 1 16 10000 00 0000 140</t>
  </si>
  <si>
    <t>Платежи в целях возмещения причиненного ущерба (убытков)</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</si>
  <si>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</si>
  <si>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803 1 16 10030 05 0000 140</t>
  </si>
  <si>
    <t>803 1 16 10031 05 0000 140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</si>
  <si>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</si>
  <si>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803 1 16 07010 00 0000 140
</t>
  </si>
  <si>
    <t>803 1 16 07010 05 0000 140</t>
  </si>
  <si>
    <t xml:space="preserve">803 1 16 07000 00 0000 140
</t>
  </si>
  <si>
    <t xml:space="preserve">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 </t>
  </si>
  <si>
    <t xml:space="preserve">803 1 14 02050 05 0000 410
</t>
  </si>
  <si>
    <t xml:space="preserve">803 1 14 02000 00 0000 000
</t>
  </si>
  <si>
    <t xml:space="preserve">803 1 14 06000 00 0000 430
</t>
  </si>
  <si>
    <t xml:space="preserve">803 1 14 06010 00 0000 430
</t>
  </si>
  <si>
    <t xml:space="preserve">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t>
  </si>
  <si>
    <t xml:space="preserve">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</si>
  <si>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</si>
  <si>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t>
  </si>
  <si>
    <t>803 1 14 02053 05 0000 410</t>
  </si>
  <si>
    <t>803 1 14 06013 05 0000 430</t>
  </si>
  <si>
    <t>803 1 13 02995 05 0000 130</t>
  </si>
  <si>
    <t>803 1 13 02000 00 0000 130</t>
  </si>
  <si>
    <t>803 1 13 02990 00 0000 130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</si>
  <si>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</si>
  <si>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803 1 11 05000 00 0000 120</t>
  </si>
  <si>
    <t>803 1 11 05035 05 0000 120</t>
  </si>
  <si>
    <t>803 1 11 05030 00 0000 120</t>
  </si>
  <si>
    <t>803 1 11 05013 05 0000 120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</si>
  <si>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</si>
  <si>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803 1 11 05010 00 0000 120</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</si>
  <si>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 </t>
  </si>
  <si>
    <t xml:space="preserve">                                                                                           Приложение № 1</t>
  </si>
  <si>
    <t xml:space="preserve">                                                                                           Собрания депутатов </t>
  </si>
  <si>
    <t xml:space="preserve">                                                                                           МО "Коношский муниципальный </t>
  </si>
  <si>
    <t xml:space="preserve">                                                                                           район"</t>
  </si>
  <si>
    <t xml:space="preserve">(рублей) </t>
  </si>
  <si>
    <t>892 2 02 10000 00 0000 150</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</si>
  <si>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</si>
  <si>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875 0 00 00000 00 0000 000</t>
  </si>
  <si>
    <t>875 2 00 00000 00 0000 000</t>
  </si>
  <si>
    <t>803 2 19 00000 05 0000 000</t>
  </si>
  <si>
    <t>803 2 19 00000 00 0000 000</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</si>
  <si>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</si>
  <si>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803 1 17 01050 05 0000 180</t>
  </si>
  <si>
    <t>803 1 16 00000 00 0000 000</t>
  </si>
  <si>
    <t>803 1 14 00000 00 0000 000</t>
  </si>
  <si>
    <t>803 1 13 00000 00 0000 000</t>
  </si>
  <si>
    <t xml:space="preserve">ДОХОДЫ ОТ ИСПОЛЬЗОВАНИЯ ИМУЩЕСТВА, НАХОДЯЩЕГОСЯ В ГОСУДАРСТВЕННОЙ И МУНИЦИПАЛЬНОЙ СОБСТВЕННОСТИ </t>
  </si>
  <si>
    <t>183 1 01 02000 01 0000 110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</si>
  <si>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</si>
  <si>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</si>
  <si>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</si>
  <si>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</si>
  <si>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</si>
  <si>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 </t>
  </si>
  <si>
    <t xml:space="preserve">903 1 14 06013 13 0000 430 </t>
  </si>
  <si>
    <t xml:space="preserve">                                                                                           к решению                  сессии</t>
  </si>
  <si>
    <t xml:space="preserve">                                                                                           седьмого созыва</t>
  </si>
  <si>
    <t xml:space="preserve">                                                                                           от               2025г. № </t>
  </si>
  <si>
    <t>Доходы бюджета муниципального образования "Коношский муниципальный район" за 2024 год по кодам классификации доходов бюджетов</t>
  </si>
</sst>
</file>

<file path=xl/styles.xml><?xml version="1.0" encoding="utf-8"?>
<styleSheet xmlns="http://schemas.openxmlformats.org/spreadsheetml/2006/main">
  <numFmts count="2">
    <numFmt numFmtId="164" formatCode="#,##0.0;[Red]\-#,##0.0;0.0"/>
    <numFmt numFmtId="165" formatCode="#,##0.00;[Red]\-#,##0.00;0.00"/>
  </numFmts>
  <fonts count="18">
    <font>
      <sz val="11"/>
      <color theme="1"/>
      <name val="Calibri"/>
      <family val="2"/>
      <charset val="204"/>
      <scheme val="minor"/>
    </font>
    <font>
      <sz val="11"/>
      <color theme="1"/>
      <name val="Calibri"/>
      <family val="2"/>
      <charset val="204"/>
      <scheme val="minor"/>
    </font>
    <font>
      <sz val="8"/>
      <name val="Arial Cyr"/>
      <charset val="204"/>
    </font>
    <font>
      <sz val="10"/>
      <name val="Arial"/>
      <family val="2"/>
      <charset val="204"/>
    </font>
    <font>
      <sz val="10"/>
      <color theme="1"/>
      <name val="Arial Cyr"/>
      <family val="2"/>
      <charset val="204"/>
    </font>
    <font>
      <sz val="10"/>
      <name val="Arial"/>
      <family val="2"/>
      <charset val="204"/>
    </font>
    <font>
      <sz val="14"/>
      <name val="Times New Roman"/>
      <family val="1"/>
      <charset val="204"/>
    </font>
    <font>
      <b/>
      <sz val="14"/>
      <name val="Times New Roman"/>
      <family val="1"/>
      <charset val="204"/>
    </font>
    <font>
      <sz val="10"/>
      <name val="Arial Cyr"/>
      <charset val="204"/>
    </font>
    <font>
      <sz val="14"/>
      <color theme="1"/>
      <name val="Times New Roman"/>
      <family val="1"/>
      <charset val="204"/>
    </font>
    <font>
      <sz val="12"/>
      <name val="Times New Roman"/>
      <family val="1"/>
      <charset val="204"/>
    </font>
    <font>
      <sz val="9"/>
      <name val="Arial"/>
      <family val="2"/>
      <charset val="204"/>
    </font>
    <font>
      <sz val="10"/>
      <name val="Times New Roman"/>
      <family val="1"/>
      <charset val="204"/>
    </font>
    <font>
      <b/>
      <sz val="10"/>
      <name val="Times New Roman"/>
      <family val="1"/>
      <charset val="204"/>
    </font>
    <font>
      <sz val="10"/>
      <color theme="1"/>
      <name val="Calibri"/>
      <family val="2"/>
      <charset val="204"/>
      <scheme val="minor"/>
    </font>
    <font>
      <sz val="10"/>
      <name val="Times New Roman"/>
      <family val="1"/>
    </font>
    <font>
      <sz val="10"/>
      <color theme="1"/>
      <name val="Times New Roman"/>
      <family val="1"/>
      <charset val="204"/>
    </font>
    <font>
      <sz val="10"/>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3">
    <xf numFmtId="0" fontId="0" fillId="0" borderId="0"/>
    <xf numFmtId="0" fontId="2"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0" fontId="3" fillId="0" borderId="0"/>
    <xf numFmtId="0" fontId="1" fillId="0" borderId="0"/>
  </cellStyleXfs>
  <cellXfs count="58">
    <xf numFmtId="0" fontId="0" fillId="0" borderId="0" xfId="0"/>
    <xf numFmtId="0" fontId="2" fillId="0" borderId="0" xfId="1"/>
    <xf numFmtId="164" fontId="2" fillId="0" borderId="0" xfId="1" applyNumberFormat="1"/>
    <xf numFmtId="0" fontId="2" fillId="0" borderId="0" xfId="1" applyAlignment="1" applyProtection="1">
      <alignment vertical="top"/>
      <protection hidden="1"/>
    </xf>
    <xf numFmtId="0" fontId="2" fillId="0" borderId="0" xfId="1" applyAlignment="1">
      <alignment vertical="top"/>
    </xf>
    <xf numFmtId="0" fontId="8" fillId="0" borderId="0" xfId="1" applyFont="1" applyProtection="1">
      <protection hidden="1"/>
    </xf>
    <xf numFmtId="0" fontId="8" fillId="0" borderId="0" xfId="1" applyFont="1"/>
    <xf numFmtId="0" fontId="10" fillId="0" borderId="0" xfId="1" applyFont="1"/>
    <xf numFmtId="0" fontId="0" fillId="0" borderId="0" xfId="0" applyAlignment="1"/>
    <xf numFmtId="0" fontId="9" fillId="0" borderId="0" xfId="0" applyFont="1" applyAlignment="1"/>
    <xf numFmtId="49" fontId="11" fillId="0" borderId="8" xfId="1" applyNumberFormat="1" applyFont="1" applyBorder="1" applyAlignment="1" applyProtection="1">
      <alignment horizontal="center" vertical="center" wrapText="1"/>
      <protection hidden="1"/>
    </xf>
    <xf numFmtId="0" fontId="11" fillId="0" borderId="9" xfId="1" applyNumberFormat="1" applyFont="1" applyFill="1" applyBorder="1" applyAlignment="1" applyProtection="1">
      <alignment horizontal="center" vertical="center" wrapText="1"/>
      <protection hidden="1"/>
    </xf>
    <xf numFmtId="0" fontId="11" fillId="0" borderId="10" xfId="1" applyNumberFormat="1" applyFont="1" applyFill="1" applyBorder="1" applyAlignment="1" applyProtection="1">
      <alignment horizontal="center" vertical="center" wrapText="1"/>
      <protection hidden="1"/>
    </xf>
    <xf numFmtId="165" fontId="12" fillId="2" borderId="2" xfId="1" applyNumberFormat="1" applyFont="1" applyFill="1" applyBorder="1" applyAlignment="1" applyProtection="1">
      <alignment horizontal="right" vertical="center"/>
      <protection hidden="1"/>
    </xf>
    <xf numFmtId="0" fontId="12" fillId="2" borderId="1" xfId="0" applyNumberFormat="1" applyFont="1" applyFill="1" applyBorder="1" applyAlignment="1" applyProtection="1">
      <alignment horizontal="left" vertical="center" wrapText="1"/>
      <protection hidden="1"/>
    </xf>
    <xf numFmtId="0" fontId="12" fillId="2" borderId="3" xfId="0" applyNumberFormat="1" applyFont="1" applyFill="1" applyBorder="1" applyAlignment="1" applyProtection="1">
      <alignment horizontal="center" vertical="center"/>
      <protection hidden="1"/>
    </xf>
    <xf numFmtId="0" fontId="16" fillId="2" borderId="1" xfId="0" applyFont="1" applyFill="1" applyBorder="1" applyAlignment="1">
      <alignment horizontal="justify" vertical="center" wrapText="1"/>
    </xf>
    <xf numFmtId="165" fontId="12" fillId="2" borderId="2" xfId="1" applyNumberFormat="1" applyFont="1" applyFill="1" applyBorder="1" applyAlignment="1" applyProtection="1">
      <alignment vertical="center"/>
      <protection hidden="1"/>
    </xf>
    <xf numFmtId="0" fontId="12" fillId="2" borderId="1" xfId="1" applyNumberFormat="1" applyFont="1" applyFill="1" applyBorder="1" applyAlignment="1" applyProtection="1">
      <alignment vertical="center" wrapText="1"/>
      <protection hidden="1"/>
    </xf>
    <xf numFmtId="165" fontId="12" fillId="2" borderId="12" xfId="1" applyNumberFormat="1" applyFont="1" applyFill="1" applyBorder="1" applyAlignment="1" applyProtection="1">
      <alignment horizontal="right" vertical="center"/>
      <protection hidden="1"/>
    </xf>
    <xf numFmtId="0" fontId="12" fillId="2" borderId="1" xfId="1" applyNumberFormat="1" applyFont="1" applyFill="1" applyBorder="1" applyAlignment="1" applyProtection="1">
      <alignment horizontal="left" vertical="center" wrapText="1"/>
      <protection hidden="1"/>
    </xf>
    <xf numFmtId="0" fontId="16" fillId="2" borderId="1" xfId="0" applyFont="1" applyFill="1" applyBorder="1" applyAlignment="1">
      <alignment horizontal="left" vertical="center" wrapText="1"/>
    </xf>
    <xf numFmtId="0" fontId="12" fillId="2" borderId="4" xfId="1" applyNumberFormat="1" applyFont="1" applyFill="1" applyBorder="1" applyAlignment="1" applyProtection="1">
      <alignment horizontal="left" vertical="center" wrapText="1"/>
      <protection hidden="1"/>
    </xf>
    <xf numFmtId="0" fontId="12" fillId="2" borderId="1" xfId="0" applyFont="1" applyFill="1" applyBorder="1" applyAlignment="1">
      <alignment horizontal="left" vertical="center" wrapText="1"/>
    </xf>
    <xf numFmtId="165" fontId="11" fillId="2" borderId="2" xfId="1" applyNumberFormat="1" applyFont="1" applyFill="1" applyBorder="1" applyAlignment="1" applyProtection="1">
      <alignment horizontal="right" vertical="center"/>
      <protection hidden="1"/>
    </xf>
    <xf numFmtId="0" fontId="12" fillId="2" borderId="1" xfId="0" applyFont="1" applyFill="1" applyBorder="1" applyAlignment="1">
      <alignment vertical="center" wrapText="1"/>
    </xf>
    <xf numFmtId="4" fontId="12" fillId="2" borderId="2" xfId="1" applyNumberFormat="1" applyFont="1" applyFill="1" applyBorder="1" applyAlignment="1" applyProtection="1">
      <alignment horizontal="right" vertical="center"/>
      <protection hidden="1"/>
    </xf>
    <xf numFmtId="49" fontId="12" fillId="2" borderId="3" xfId="1" applyNumberFormat="1" applyFont="1" applyFill="1" applyBorder="1" applyAlignment="1" applyProtection="1">
      <alignment horizontal="center" vertical="center" wrapText="1"/>
      <protection hidden="1"/>
    </xf>
    <xf numFmtId="165" fontId="12" fillId="2" borderId="2" xfId="0" applyNumberFormat="1" applyFont="1" applyFill="1" applyBorder="1" applyAlignment="1" applyProtection="1">
      <alignment horizontal="right" vertical="center"/>
      <protection hidden="1"/>
    </xf>
    <xf numFmtId="0" fontId="13" fillId="3" borderId="1" xfId="1" applyNumberFormat="1" applyFont="1" applyFill="1" applyBorder="1" applyAlignment="1" applyProtection="1">
      <alignment vertical="center" wrapText="1"/>
      <protection hidden="1"/>
    </xf>
    <xf numFmtId="165" fontId="13" fillId="3" borderId="2" xfId="1" applyNumberFormat="1" applyFont="1" applyFill="1" applyBorder="1" applyAlignment="1" applyProtection="1">
      <alignment horizontal="right" vertical="center"/>
      <protection hidden="1"/>
    </xf>
    <xf numFmtId="0" fontId="12" fillId="2" borderId="3" xfId="0" applyFont="1" applyFill="1" applyBorder="1" applyAlignment="1">
      <alignment horizontal="center" vertical="center" wrapText="1"/>
    </xf>
    <xf numFmtId="0" fontId="12" fillId="2" borderId="3" xfId="1" applyNumberFormat="1" applyFont="1" applyFill="1" applyBorder="1" applyAlignment="1" applyProtection="1">
      <alignment horizontal="center" vertical="center"/>
      <protection hidden="1"/>
    </xf>
    <xf numFmtId="0" fontId="16" fillId="2" borderId="3" xfId="0" applyFont="1" applyFill="1" applyBorder="1" applyAlignment="1">
      <alignment horizontal="center" vertical="center" wrapText="1"/>
    </xf>
    <xf numFmtId="49" fontId="13" fillId="3" borderId="3" xfId="1" applyNumberFormat="1" applyFont="1" applyFill="1" applyBorder="1" applyAlignment="1" applyProtection="1">
      <alignment horizontal="center" vertical="center" wrapText="1"/>
      <protection hidden="1"/>
    </xf>
    <xf numFmtId="0" fontId="13" fillId="3" borderId="5" xfId="1" applyNumberFormat="1" applyFont="1" applyFill="1" applyBorder="1" applyAlignment="1" applyProtection="1">
      <alignment horizontal="left" vertical="center" wrapText="1"/>
      <protection hidden="1"/>
    </xf>
    <xf numFmtId="165" fontId="13" fillId="3" borderId="7" xfId="1" applyNumberFormat="1" applyFont="1" applyFill="1" applyBorder="1" applyAlignment="1" applyProtection="1">
      <alignment vertical="center"/>
      <protection hidden="1"/>
    </xf>
    <xf numFmtId="49" fontId="11" fillId="0" borderId="8" xfId="1" applyNumberFormat="1" applyFont="1" applyFill="1" applyBorder="1" applyAlignment="1" applyProtection="1">
      <alignment horizontal="center" vertical="center" wrapText="1"/>
      <protection hidden="1"/>
    </xf>
    <xf numFmtId="0" fontId="2" fillId="0" borderId="0" xfId="1" applyAlignment="1">
      <alignment vertical="center"/>
    </xf>
    <xf numFmtId="49" fontId="12" fillId="2" borderId="3" xfId="1" applyNumberFormat="1" applyFont="1" applyFill="1" applyBorder="1" applyAlignment="1" applyProtection="1">
      <alignment horizontal="center" vertical="center"/>
      <protection hidden="1"/>
    </xf>
    <xf numFmtId="0" fontId="12" fillId="2" borderId="3" xfId="0" applyFont="1" applyFill="1" applyBorder="1" applyAlignment="1">
      <alignment horizontal="center" vertical="center"/>
    </xf>
    <xf numFmtId="0" fontId="12" fillId="2" borderId="3" xfId="1" applyNumberFormat="1" applyFont="1" applyFill="1" applyBorder="1" applyAlignment="1" applyProtection="1">
      <alignment horizontal="center" vertical="center" wrapText="1"/>
      <protection hidden="1"/>
    </xf>
    <xf numFmtId="0" fontId="16" fillId="2" borderId="1" xfId="0" applyFont="1" applyFill="1" applyBorder="1" applyAlignment="1">
      <alignment vertical="center" wrapText="1"/>
    </xf>
    <xf numFmtId="0" fontId="17" fillId="2" borderId="1"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4" fillId="2" borderId="1" xfId="0" applyFont="1" applyFill="1" applyBorder="1" applyAlignment="1">
      <alignment horizontal="left" vertical="center" wrapText="1"/>
    </xf>
    <xf numFmtId="4" fontId="17" fillId="2" borderId="2" xfId="0" applyNumberFormat="1" applyFont="1" applyFill="1" applyBorder="1" applyAlignment="1">
      <alignment horizontal="right" vertical="center" shrinkToFit="1"/>
    </xf>
    <xf numFmtId="0" fontId="6" fillId="0" borderId="8" xfId="1" applyFont="1" applyBorder="1" applyAlignment="1"/>
    <xf numFmtId="0" fontId="7" fillId="0" borderId="9" xfId="1" applyFont="1" applyBorder="1" applyAlignment="1"/>
    <xf numFmtId="4" fontId="7" fillId="0" borderId="10" xfId="1" applyNumberFormat="1" applyFont="1" applyBorder="1" applyAlignment="1"/>
    <xf numFmtId="49" fontId="12" fillId="2" borderId="11" xfId="1" applyNumberFormat="1" applyFont="1" applyFill="1" applyBorder="1" applyAlignment="1" applyProtection="1">
      <alignment horizontal="center" vertical="center"/>
      <protection hidden="1"/>
    </xf>
    <xf numFmtId="49" fontId="13" fillId="3" borderId="6" xfId="1" applyNumberFormat="1" applyFont="1" applyFill="1" applyBorder="1" applyAlignment="1" applyProtection="1">
      <alignment horizontal="center" vertical="center" wrapText="1"/>
      <protection hidden="1"/>
    </xf>
    <xf numFmtId="0" fontId="16" fillId="2" borderId="3" xfId="0" applyFont="1" applyFill="1" applyBorder="1" applyAlignment="1">
      <alignment horizontal="center" vertical="center"/>
    </xf>
    <xf numFmtId="0" fontId="10" fillId="0" borderId="0" xfId="1" applyFont="1" applyAlignment="1">
      <alignment horizontal="right" vertical="center"/>
    </xf>
    <xf numFmtId="0" fontId="7" fillId="0" borderId="0" xfId="1" applyFont="1" applyAlignment="1" applyProtection="1">
      <alignment horizontal="center" vertical="center" wrapText="1"/>
      <protection hidden="1"/>
    </xf>
    <xf numFmtId="0" fontId="9" fillId="0" borderId="0" xfId="0" applyFont="1" applyAlignment="1"/>
    <xf numFmtId="0" fontId="6" fillId="0" borderId="0" xfId="1" applyFont="1" applyBorder="1" applyAlignment="1" applyProtection="1">
      <protection hidden="1"/>
    </xf>
    <xf numFmtId="0" fontId="2" fillId="0" borderId="0" xfId="1" applyAlignment="1" applyProtection="1">
      <alignment horizontal="center"/>
      <protection hidden="1"/>
    </xf>
  </cellXfs>
  <cellStyles count="13">
    <cellStyle name="Обычный" xfId="0" builtinId="0"/>
    <cellStyle name="Обычный 2" xfId="1"/>
    <cellStyle name="Обычный 2 2" xfId="3"/>
    <cellStyle name="Обычный 2 3" xfId="4"/>
    <cellStyle name="Обычный 2 4" xfId="5"/>
    <cellStyle name="Обычный 2 5" xfId="6"/>
    <cellStyle name="Обычный 2 6" xfId="7"/>
    <cellStyle name="Обычный 2 7" xfId="8"/>
    <cellStyle name="Обычный 2 8" xfId="9"/>
    <cellStyle name="Обычный 2 9" xfId="11"/>
    <cellStyle name="Обычный 3" xfId="10"/>
    <cellStyle name="Обычный 4" xfId="12"/>
    <cellStyle name="Обычный 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E215"/>
  <sheetViews>
    <sheetView showGridLines="0" tabSelected="1" topLeftCell="A208" workbookViewId="0">
      <selection activeCell="C17" sqref="C17"/>
    </sheetView>
  </sheetViews>
  <sheetFormatPr defaultColWidth="7.140625" defaultRowHeight="12.75"/>
  <cols>
    <col min="1" max="1" width="1.28515625" style="1" customWidth="1"/>
    <col min="2" max="2" width="26.42578125" style="4" customWidth="1"/>
    <col min="3" max="3" width="49.7109375" style="6" customWidth="1"/>
    <col min="4" max="4" width="22.5703125" style="1" customWidth="1"/>
    <col min="5" max="213" width="7.140625" style="1" customWidth="1"/>
    <col min="214" max="16384" width="7.140625" style="1"/>
  </cols>
  <sheetData>
    <row r="1" spans="2:5" ht="15.6" customHeight="1">
      <c r="B1" s="55" t="s">
        <v>340</v>
      </c>
      <c r="C1" s="55"/>
      <c r="D1" s="55"/>
      <c r="E1" s="7"/>
    </row>
    <row r="2" spans="2:5" ht="16.5" customHeight="1">
      <c r="B2" s="55" t="s">
        <v>365</v>
      </c>
      <c r="C2" s="55"/>
      <c r="D2" s="55"/>
      <c r="E2" s="9"/>
    </row>
    <row r="3" spans="2:5" ht="18" customHeight="1">
      <c r="B3" s="56" t="s">
        <v>341</v>
      </c>
      <c r="C3" s="56"/>
      <c r="D3" s="56"/>
      <c r="E3" s="7"/>
    </row>
    <row r="4" spans="2:5" ht="18.75" customHeight="1">
      <c r="B4" s="56" t="s">
        <v>342</v>
      </c>
      <c r="C4" s="56"/>
      <c r="D4" s="56"/>
      <c r="E4" s="7"/>
    </row>
    <row r="5" spans="2:5" ht="17.25" customHeight="1">
      <c r="B5" s="56" t="s">
        <v>343</v>
      </c>
      <c r="C5" s="56"/>
      <c r="D5" s="56"/>
      <c r="E5" s="7"/>
    </row>
    <row r="6" spans="2:5" ht="15.6" customHeight="1">
      <c r="B6" s="55" t="s">
        <v>366</v>
      </c>
      <c r="C6" s="55"/>
      <c r="D6" s="55"/>
      <c r="E6" s="7"/>
    </row>
    <row r="7" spans="2:5" ht="15.6" customHeight="1">
      <c r="B7" s="55" t="s">
        <v>367</v>
      </c>
      <c r="C7" s="55"/>
      <c r="D7" s="55"/>
      <c r="E7" s="7"/>
    </row>
    <row r="8" spans="2:5" ht="11.25">
      <c r="B8" s="57"/>
      <c r="C8" s="57"/>
    </row>
    <row r="9" spans="2:5" ht="45.6" customHeight="1">
      <c r="B9" s="54" t="s">
        <v>368</v>
      </c>
      <c r="C9" s="54"/>
      <c r="D9" s="54"/>
      <c r="E9" s="8"/>
    </row>
    <row r="10" spans="2:5" ht="24.6" customHeight="1" thickBot="1">
      <c r="B10" s="3"/>
      <c r="C10" s="5"/>
      <c r="D10" s="53" t="s">
        <v>344</v>
      </c>
    </row>
    <row r="11" spans="2:5" ht="37.9" customHeight="1" thickBot="1">
      <c r="B11" s="10" t="s">
        <v>39</v>
      </c>
      <c r="C11" s="11" t="s">
        <v>40</v>
      </c>
      <c r="D11" s="12" t="s">
        <v>38</v>
      </c>
    </row>
    <row r="12" spans="2:5" ht="15" customHeight="1" thickBot="1">
      <c r="B12" s="37" t="s">
        <v>31</v>
      </c>
      <c r="C12" s="11">
        <v>2</v>
      </c>
      <c r="D12" s="12">
        <v>3</v>
      </c>
    </row>
    <row r="13" spans="2:5" ht="42" customHeight="1">
      <c r="B13" s="51" t="s">
        <v>64</v>
      </c>
      <c r="C13" s="35" t="s">
        <v>59</v>
      </c>
      <c r="D13" s="36">
        <f>SUM(D14)</f>
        <v>1507260.04</v>
      </c>
    </row>
    <row r="14" spans="2:5" ht="25.9" customHeight="1">
      <c r="B14" s="27" t="s">
        <v>63</v>
      </c>
      <c r="C14" s="25" t="s">
        <v>49</v>
      </c>
      <c r="D14" s="17">
        <f>SUM(D15)</f>
        <v>1507260.04</v>
      </c>
    </row>
    <row r="15" spans="2:5" ht="25.9" customHeight="1">
      <c r="B15" s="32" t="s">
        <v>62</v>
      </c>
      <c r="C15" s="18" t="s">
        <v>41</v>
      </c>
      <c r="D15" s="17">
        <f>SUM(D16)</f>
        <v>1507260.04</v>
      </c>
    </row>
    <row r="16" spans="2:5" ht="25.9" customHeight="1">
      <c r="B16" s="32" t="s">
        <v>61</v>
      </c>
      <c r="C16" s="18" t="s">
        <v>58</v>
      </c>
      <c r="D16" s="17">
        <f>SUM(D17)</f>
        <v>1507260.04</v>
      </c>
    </row>
    <row r="17" spans="2:4" ht="153">
      <c r="B17" s="32" t="s">
        <v>60</v>
      </c>
      <c r="C17" s="18" t="s">
        <v>57</v>
      </c>
      <c r="D17" s="17">
        <v>1507260.04</v>
      </c>
    </row>
    <row r="18" spans="2:4" ht="27" customHeight="1">
      <c r="B18" s="34" t="s">
        <v>65</v>
      </c>
      <c r="C18" s="29" t="s">
        <v>66</v>
      </c>
      <c r="D18" s="30">
        <f>SUM(D19)</f>
        <v>817398.57</v>
      </c>
    </row>
    <row r="19" spans="2:4" ht="22.15" customHeight="1">
      <c r="B19" s="32" t="s">
        <v>73</v>
      </c>
      <c r="C19" s="23" t="s">
        <v>49</v>
      </c>
      <c r="D19" s="13">
        <f>SUM(D20+D27)</f>
        <v>817398.57</v>
      </c>
    </row>
    <row r="20" spans="2:4" ht="27" customHeight="1">
      <c r="B20" s="27" t="s">
        <v>74</v>
      </c>
      <c r="C20" s="21" t="s">
        <v>80</v>
      </c>
      <c r="D20" s="13">
        <f>SUM(D21)</f>
        <v>759990.07</v>
      </c>
    </row>
    <row r="21" spans="2:4" ht="25.5">
      <c r="B21" s="32" t="s">
        <v>67</v>
      </c>
      <c r="C21" s="21" t="s">
        <v>81</v>
      </c>
      <c r="D21" s="17">
        <f>SUM(D22+D23+D24)</f>
        <v>759990.07</v>
      </c>
    </row>
    <row r="22" spans="2:4" ht="38.25">
      <c r="B22" s="31" t="s">
        <v>68</v>
      </c>
      <c r="C22" s="21" t="s">
        <v>82</v>
      </c>
      <c r="D22" s="13">
        <v>457682.33999999997</v>
      </c>
    </row>
    <row r="23" spans="2:4" ht="25.5">
      <c r="B23" s="31" t="s">
        <v>69</v>
      </c>
      <c r="C23" s="21" t="s">
        <v>83</v>
      </c>
      <c r="D23" s="13">
        <v>113365.82999999999</v>
      </c>
    </row>
    <row r="24" spans="2:4" ht="31.15" customHeight="1">
      <c r="B24" s="31" t="s">
        <v>70</v>
      </c>
      <c r="C24" s="21" t="s">
        <v>84</v>
      </c>
      <c r="D24" s="13">
        <f>SUM(D25:D26)</f>
        <v>188941.9</v>
      </c>
    </row>
    <row r="25" spans="2:4">
      <c r="B25" s="31" t="s">
        <v>71</v>
      </c>
      <c r="C25" s="23" t="s">
        <v>75</v>
      </c>
      <c r="D25" s="13">
        <v>-58338.25</v>
      </c>
    </row>
    <row r="26" spans="2:4">
      <c r="B26" s="31" t="s">
        <v>72</v>
      </c>
      <c r="C26" s="23" t="s">
        <v>76</v>
      </c>
      <c r="D26" s="13">
        <v>247280.15</v>
      </c>
    </row>
    <row r="27" spans="2:4">
      <c r="B27" s="32" t="s">
        <v>77</v>
      </c>
      <c r="C27" s="18" t="s">
        <v>41</v>
      </c>
      <c r="D27" s="13">
        <f>SUM(D28)</f>
        <v>57408.5</v>
      </c>
    </row>
    <row r="28" spans="2:4">
      <c r="B28" s="32" t="s">
        <v>78</v>
      </c>
      <c r="C28" s="18" t="s">
        <v>58</v>
      </c>
      <c r="D28" s="13">
        <f>SUM(D29)</f>
        <v>57408.5</v>
      </c>
    </row>
    <row r="29" spans="2:4" ht="153">
      <c r="B29" s="32" t="s">
        <v>79</v>
      </c>
      <c r="C29" s="18" t="s">
        <v>57</v>
      </c>
      <c r="D29" s="13">
        <v>57408.5</v>
      </c>
    </row>
    <row r="30" spans="2:4" ht="30" customHeight="1">
      <c r="B30" s="34" t="s">
        <v>89</v>
      </c>
      <c r="C30" s="29" t="s">
        <v>85</v>
      </c>
      <c r="D30" s="30">
        <f>SUM(D31)</f>
        <v>445900</v>
      </c>
    </row>
    <row r="31" spans="2:4" ht="19.149999999999999" customHeight="1">
      <c r="B31" s="32" t="s">
        <v>90</v>
      </c>
      <c r="C31" s="25" t="s">
        <v>49</v>
      </c>
      <c r="D31" s="13">
        <f>SUM(D32)</f>
        <v>445900</v>
      </c>
    </row>
    <row r="32" spans="2:4" ht="18" customHeight="1">
      <c r="B32" s="27" t="s">
        <v>91</v>
      </c>
      <c r="C32" s="18" t="s">
        <v>42</v>
      </c>
      <c r="D32" s="13">
        <f>SUM(D33)</f>
        <v>445900</v>
      </c>
    </row>
    <row r="33" spans="2:4" ht="32.450000000000003" customHeight="1">
      <c r="B33" s="31" t="s">
        <v>87</v>
      </c>
      <c r="C33" s="23" t="s">
        <v>88</v>
      </c>
      <c r="D33" s="13">
        <f>SUM(D34)</f>
        <v>445900</v>
      </c>
    </row>
    <row r="34" spans="2:4" ht="165.75">
      <c r="B34" s="52" t="s">
        <v>86</v>
      </c>
      <c r="C34" s="20" t="s">
        <v>22</v>
      </c>
      <c r="D34" s="13">
        <v>445900</v>
      </c>
    </row>
    <row r="35" spans="2:4" ht="19.899999999999999" customHeight="1">
      <c r="B35" s="34" t="s">
        <v>93</v>
      </c>
      <c r="C35" s="29" t="s">
        <v>92</v>
      </c>
      <c r="D35" s="30">
        <f>SUM(D36)</f>
        <v>170271255.93000001</v>
      </c>
    </row>
    <row r="36" spans="2:4" ht="19.899999999999999" customHeight="1">
      <c r="B36" s="32" t="s">
        <v>94</v>
      </c>
      <c r="C36" s="25" t="s">
        <v>49</v>
      </c>
      <c r="D36" s="13">
        <f>SUM(D37+D46+D52+D64+D67)</f>
        <v>170271255.93000001</v>
      </c>
    </row>
    <row r="37" spans="2:4" ht="19.899999999999999" customHeight="1">
      <c r="B37" s="27" t="s">
        <v>95</v>
      </c>
      <c r="C37" s="18" t="s">
        <v>43</v>
      </c>
      <c r="D37" s="13">
        <f>SUM(D39:D45)</f>
        <v>120057673.02999999</v>
      </c>
    </row>
    <row r="38" spans="2:4" ht="19.899999999999999" customHeight="1">
      <c r="B38" s="27" t="s">
        <v>357</v>
      </c>
      <c r="C38" s="18" t="s">
        <v>96</v>
      </c>
      <c r="D38" s="13">
        <f>SUM(D39:D45)</f>
        <v>120057673.02999999</v>
      </c>
    </row>
    <row r="39" spans="2:4" ht="89.25">
      <c r="B39" s="31" t="s">
        <v>97</v>
      </c>
      <c r="C39" s="23" t="s">
        <v>100</v>
      </c>
      <c r="D39" s="13">
        <v>117743092.27</v>
      </c>
    </row>
    <row r="40" spans="2:4" ht="102">
      <c r="B40" s="31" t="s">
        <v>98</v>
      </c>
      <c r="C40" s="23" t="s">
        <v>106</v>
      </c>
      <c r="D40" s="13">
        <v>8669.9699999999993</v>
      </c>
    </row>
    <row r="41" spans="2:4" ht="38.25">
      <c r="B41" s="31" t="s">
        <v>99</v>
      </c>
      <c r="C41" s="23" t="s">
        <v>18</v>
      </c>
      <c r="D41" s="13">
        <v>1513530.5</v>
      </c>
    </row>
    <row r="42" spans="2:4" ht="76.5">
      <c r="B42" s="31" t="s">
        <v>101</v>
      </c>
      <c r="C42" s="23" t="s">
        <v>105</v>
      </c>
      <c r="D42" s="13">
        <v>555516.5</v>
      </c>
    </row>
    <row r="43" spans="2:4" ht="114.75">
      <c r="B43" s="31" t="s">
        <v>102</v>
      </c>
      <c r="C43" s="23" t="s">
        <v>107</v>
      </c>
      <c r="D43" s="13">
        <v>-22572.17</v>
      </c>
    </row>
    <row r="44" spans="2:4" ht="51">
      <c r="B44" s="31" t="s">
        <v>103</v>
      </c>
      <c r="C44" s="23" t="s">
        <v>108</v>
      </c>
      <c r="D44" s="13">
        <v>182018.25</v>
      </c>
    </row>
    <row r="45" spans="2:4" ht="51">
      <c r="B45" s="31" t="s">
        <v>104</v>
      </c>
      <c r="C45" s="23" t="s">
        <v>33</v>
      </c>
      <c r="D45" s="13">
        <v>77417.710000000006</v>
      </c>
    </row>
    <row r="46" spans="2:4" ht="38.25">
      <c r="B46" s="32" t="s">
        <v>109</v>
      </c>
      <c r="C46" s="20" t="s">
        <v>44</v>
      </c>
      <c r="D46" s="13">
        <f>SUM(D48:D51)</f>
        <v>23227609.170000002</v>
      </c>
    </row>
    <row r="47" spans="2:4" ht="38.25">
      <c r="B47" s="32" t="s">
        <v>110</v>
      </c>
      <c r="C47" s="21" t="s">
        <v>111</v>
      </c>
      <c r="D47" s="13">
        <f>SUM(D48:D51)</f>
        <v>23227609.170000002</v>
      </c>
    </row>
    <row r="48" spans="2:4" ht="102">
      <c r="B48" s="31" t="s">
        <v>116</v>
      </c>
      <c r="C48" s="23" t="s">
        <v>112</v>
      </c>
      <c r="D48" s="13">
        <v>12000212.85</v>
      </c>
    </row>
    <row r="49" spans="2:5" ht="114.75">
      <c r="B49" s="31" t="s">
        <v>117</v>
      </c>
      <c r="C49" s="23" t="s">
        <v>113</v>
      </c>
      <c r="D49" s="13">
        <v>69335.64</v>
      </c>
    </row>
    <row r="50" spans="2:5" ht="102">
      <c r="B50" s="31" t="s">
        <v>114</v>
      </c>
      <c r="C50" s="20" t="s">
        <v>23</v>
      </c>
      <c r="D50" s="13">
        <v>12464268.15</v>
      </c>
    </row>
    <row r="51" spans="2:5" ht="102">
      <c r="B51" s="31" t="s">
        <v>118</v>
      </c>
      <c r="C51" s="23" t="s">
        <v>115</v>
      </c>
      <c r="D51" s="13">
        <v>-1306207.47</v>
      </c>
      <c r="E51" s="2"/>
    </row>
    <row r="52" spans="2:5" ht="21" customHeight="1">
      <c r="B52" s="31" t="s">
        <v>144</v>
      </c>
      <c r="C52" s="23" t="s">
        <v>45</v>
      </c>
      <c r="D52" s="13">
        <f>SUM(D53+D57+D60+D62)</f>
        <v>11562914.969999999</v>
      </c>
      <c r="E52" s="2"/>
    </row>
    <row r="53" spans="2:5" ht="38.25">
      <c r="B53" s="31" t="s">
        <v>121</v>
      </c>
      <c r="C53" s="21" t="s">
        <v>147</v>
      </c>
      <c r="D53" s="13">
        <f>SUM(D54:D56)</f>
        <v>8353177.8399999989</v>
      </c>
    </row>
    <row r="54" spans="2:5" ht="25.5">
      <c r="B54" s="31" t="s">
        <v>145</v>
      </c>
      <c r="C54" s="23" t="s">
        <v>119</v>
      </c>
      <c r="D54" s="13">
        <v>5528330.9399999995</v>
      </c>
    </row>
    <row r="55" spans="2:5" ht="63.75">
      <c r="B55" s="31" t="s">
        <v>146</v>
      </c>
      <c r="C55" s="23" t="s">
        <v>120</v>
      </c>
      <c r="D55" s="13">
        <v>2824842.26</v>
      </c>
    </row>
    <row r="56" spans="2:5" ht="38.25">
      <c r="B56" s="31" t="s">
        <v>124</v>
      </c>
      <c r="C56" s="21" t="s">
        <v>125</v>
      </c>
      <c r="D56" s="13">
        <v>4.6399999999999997</v>
      </c>
    </row>
    <row r="57" spans="2:5" ht="25.5">
      <c r="B57" s="31" t="s">
        <v>123</v>
      </c>
      <c r="C57" s="42" t="s">
        <v>122</v>
      </c>
      <c r="D57" s="13">
        <f>SUM(D58:D59)</f>
        <v>1535.81</v>
      </c>
    </row>
    <row r="58" spans="2:5" ht="25.5">
      <c r="B58" s="31" t="s">
        <v>127</v>
      </c>
      <c r="C58" s="21" t="s">
        <v>122</v>
      </c>
      <c r="D58" s="13">
        <v>1559.21</v>
      </c>
    </row>
    <row r="59" spans="2:5" ht="38.25">
      <c r="B59" s="32" t="s">
        <v>128</v>
      </c>
      <c r="C59" s="20" t="s">
        <v>126</v>
      </c>
      <c r="D59" s="13">
        <v>-23.4</v>
      </c>
    </row>
    <row r="60" spans="2:5">
      <c r="B60" s="33" t="s">
        <v>130</v>
      </c>
      <c r="C60" s="16" t="s">
        <v>129</v>
      </c>
      <c r="D60" s="13">
        <f>SUM(D61)</f>
        <v>1806762.3</v>
      </c>
    </row>
    <row r="61" spans="2:5">
      <c r="B61" s="32" t="s">
        <v>131</v>
      </c>
      <c r="C61" s="20" t="s">
        <v>129</v>
      </c>
      <c r="D61" s="13">
        <v>1806762.3</v>
      </c>
    </row>
    <row r="62" spans="2:5" ht="25.5">
      <c r="B62" s="33" t="s">
        <v>133</v>
      </c>
      <c r="C62" s="16" t="s">
        <v>132</v>
      </c>
      <c r="D62" s="13">
        <f>SUM(D63)</f>
        <v>1401439.02</v>
      </c>
    </row>
    <row r="63" spans="2:5" ht="38.25">
      <c r="B63" s="32" t="s">
        <v>135</v>
      </c>
      <c r="C63" s="20" t="s">
        <v>134</v>
      </c>
      <c r="D63" s="13">
        <v>1401439.02</v>
      </c>
    </row>
    <row r="64" spans="2:5" ht="18.600000000000001" customHeight="1">
      <c r="B64" s="31" t="s">
        <v>136</v>
      </c>
      <c r="C64" s="23" t="s">
        <v>46</v>
      </c>
      <c r="D64" s="13">
        <f>SUM(D65)</f>
        <v>10106397.93</v>
      </c>
    </row>
    <row r="65" spans="2:4" ht="18.600000000000001" customHeight="1">
      <c r="B65" s="31" t="s">
        <v>138</v>
      </c>
      <c r="C65" s="23" t="s">
        <v>137</v>
      </c>
      <c r="D65" s="13">
        <f>SUM(D66)</f>
        <v>10106397.93</v>
      </c>
    </row>
    <row r="66" spans="2:4">
      <c r="B66" s="32" t="s">
        <v>167</v>
      </c>
      <c r="C66" s="20" t="s">
        <v>139</v>
      </c>
      <c r="D66" s="13">
        <v>10106397.93</v>
      </c>
    </row>
    <row r="67" spans="2:4">
      <c r="B67" s="32" t="s">
        <v>168</v>
      </c>
      <c r="C67" s="20" t="s">
        <v>42</v>
      </c>
      <c r="D67" s="13">
        <f>SUM(D69:D69)</f>
        <v>5316660.83</v>
      </c>
    </row>
    <row r="68" spans="2:4" ht="25.5">
      <c r="B68" s="32" t="s">
        <v>141</v>
      </c>
      <c r="C68" s="20" t="s">
        <v>140</v>
      </c>
      <c r="D68" s="13">
        <f>SUM(D69)</f>
        <v>5316660.83</v>
      </c>
    </row>
    <row r="69" spans="2:4" ht="38.25">
      <c r="B69" s="32" t="s">
        <v>143</v>
      </c>
      <c r="C69" s="20" t="s">
        <v>142</v>
      </c>
      <c r="D69" s="13">
        <v>5316660.83</v>
      </c>
    </row>
    <row r="70" spans="2:4" ht="25.9" customHeight="1">
      <c r="B70" s="34" t="s">
        <v>164</v>
      </c>
      <c r="C70" s="29" t="s">
        <v>148</v>
      </c>
      <c r="D70" s="30">
        <f>SUM(D71)</f>
        <v>35829.78</v>
      </c>
    </row>
    <row r="71" spans="2:4" ht="19.899999999999999" customHeight="1">
      <c r="B71" s="32" t="s">
        <v>165</v>
      </c>
      <c r="C71" s="25" t="s">
        <v>49</v>
      </c>
      <c r="D71" s="13">
        <f>SUM(D72)</f>
        <v>35829.78</v>
      </c>
    </row>
    <row r="72" spans="2:4" ht="19.899999999999999" customHeight="1">
      <c r="B72" s="32" t="s">
        <v>166</v>
      </c>
      <c r="C72" s="25" t="s">
        <v>41</v>
      </c>
      <c r="D72" s="13">
        <f>SUM(D73)</f>
        <v>35829.78</v>
      </c>
    </row>
    <row r="73" spans="2:4" ht="38.25">
      <c r="B73" s="31" t="s">
        <v>149</v>
      </c>
      <c r="C73" s="21" t="s">
        <v>150</v>
      </c>
      <c r="D73" s="46">
        <f>SUM(D74+D76+D78+D80+D82)</f>
        <v>35829.78</v>
      </c>
    </row>
    <row r="74" spans="2:4" ht="51">
      <c r="B74" s="31" t="s">
        <v>151</v>
      </c>
      <c r="C74" s="23" t="s">
        <v>154</v>
      </c>
      <c r="D74" s="13">
        <f>SUM(D75)</f>
        <v>18170.490000000002</v>
      </c>
    </row>
    <row r="75" spans="2:4" ht="76.5">
      <c r="B75" s="31" t="s">
        <v>169</v>
      </c>
      <c r="C75" s="21" t="s">
        <v>177</v>
      </c>
      <c r="D75" s="13">
        <v>18170.490000000002</v>
      </c>
    </row>
    <row r="76" spans="2:4" ht="63.75">
      <c r="B76" s="31" t="s">
        <v>170</v>
      </c>
      <c r="C76" s="23" t="s">
        <v>155</v>
      </c>
      <c r="D76" s="13">
        <f>SUM(D77)</f>
        <v>12609.29</v>
      </c>
    </row>
    <row r="77" spans="2:4" ht="89.25">
      <c r="B77" s="31" t="s">
        <v>171</v>
      </c>
      <c r="C77" s="23" t="s">
        <v>156</v>
      </c>
      <c r="D77" s="13">
        <v>12609.29</v>
      </c>
    </row>
    <row r="78" spans="2:4" ht="51">
      <c r="B78" s="31" t="s">
        <v>157</v>
      </c>
      <c r="C78" s="43" t="s">
        <v>158</v>
      </c>
      <c r="D78" s="13">
        <f>SUM(D79)</f>
        <v>300</v>
      </c>
    </row>
    <row r="79" spans="2:4" ht="76.5">
      <c r="B79" s="31" t="s">
        <v>172</v>
      </c>
      <c r="C79" s="23" t="s">
        <v>159</v>
      </c>
      <c r="D79" s="13">
        <v>300</v>
      </c>
    </row>
    <row r="80" spans="2:4" ht="51">
      <c r="B80" s="31" t="s">
        <v>173</v>
      </c>
      <c r="C80" s="23" t="s">
        <v>160</v>
      </c>
      <c r="D80" s="13">
        <f>SUM(D81)</f>
        <v>750</v>
      </c>
    </row>
    <row r="81" spans="2:4" ht="76.5">
      <c r="B81" s="31" t="s">
        <v>174</v>
      </c>
      <c r="C81" s="23" t="s">
        <v>161</v>
      </c>
      <c r="D81" s="13">
        <v>750</v>
      </c>
    </row>
    <row r="82" spans="2:4" ht="63.75">
      <c r="B82" s="31" t="s">
        <v>175</v>
      </c>
      <c r="C82" s="23" t="s">
        <v>162</v>
      </c>
      <c r="D82" s="13">
        <f>SUM(D83)</f>
        <v>4000</v>
      </c>
    </row>
    <row r="83" spans="2:4" ht="89.25">
      <c r="B83" s="31" t="s">
        <v>176</v>
      </c>
      <c r="C83" s="23" t="s">
        <v>163</v>
      </c>
      <c r="D83" s="13">
        <v>4000</v>
      </c>
    </row>
    <row r="84" spans="2:4" ht="38.25">
      <c r="B84" s="34" t="s">
        <v>178</v>
      </c>
      <c r="C84" s="29" t="s">
        <v>17</v>
      </c>
      <c r="D84" s="30">
        <f>SUM(D85)</f>
        <v>1853160.87</v>
      </c>
    </row>
    <row r="85" spans="2:4">
      <c r="B85" s="32" t="s">
        <v>211</v>
      </c>
      <c r="C85" s="25" t="s">
        <v>49</v>
      </c>
      <c r="D85" s="13">
        <f>SUM(D86)</f>
        <v>1853160.87</v>
      </c>
    </row>
    <row r="86" spans="2:4">
      <c r="B86" s="32" t="s">
        <v>212</v>
      </c>
      <c r="C86" s="25" t="s">
        <v>41</v>
      </c>
      <c r="D86" s="13">
        <f>SUM(D87)</f>
        <v>1853160.87</v>
      </c>
    </row>
    <row r="87" spans="2:4" ht="38.25">
      <c r="B87" s="31" t="s">
        <v>179</v>
      </c>
      <c r="C87" s="44" t="s">
        <v>183</v>
      </c>
      <c r="D87" s="24">
        <f>SUM(D88+D90+D92+D94+D96+D98+D100+D102+D104+D106)</f>
        <v>1853160.87</v>
      </c>
    </row>
    <row r="88" spans="2:4" ht="51">
      <c r="B88" s="31" t="s">
        <v>180</v>
      </c>
      <c r="C88" s="45" t="s">
        <v>181</v>
      </c>
      <c r="D88" s="24">
        <f>SUM(D89)</f>
        <v>45836.36</v>
      </c>
    </row>
    <row r="89" spans="2:4" ht="76.5">
      <c r="B89" s="31" t="s">
        <v>182</v>
      </c>
      <c r="C89" s="45" t="s">
        <v>152</v>
      </c>
      <c r="D89" s="24">
        <v>45836.36</v>
      </c>
    </row>
    <row r="90" spans="2:4" ht="63.75">
      <c r="B90" s="31" t="s">
        <v>184</v>
      </c>
      <c r="C90" s="44" t="s">
        <v>155</v>
      </c>
      <c r="D90" s="24">
        <f>SUM(D91)</f>
        <v>119523.04000000001</v>
      </c>
    </row>
    <row r="91" spans="2:4" ht="89.25">
      <c r="B91" s="31" t="s">
        <v>185</v>
      </c>
      <c r="C91" s="45" t="s">
        <v>153</v>
      </c>
      <c r="D91" s="24">
        <v>119523.04000000001</v>
      </c>
    </row>
    <row r="92" spans="2:4" ht="63.75">
      <c r="B92" s="31" t="s">
        <v>186</v>
      </c>
      <c r="C92" s="45" t="s">
        <v>187</v>
      </c>
      <c r="D92" s="24">
        <f>SUM(D93)</f>
        <v>857148.52999999991</v>
      </c>
    </row>
    <row r="93" spans="2:4" ht="76.5">
      <c r="B93" s="31" t="s">
        <v>188</v>
      </c>
      <c r="C93" s="44" t="s">
        <v>159</v>
      </c>
      <c r="D93" s="24">
        <v>857148.52999999991</v>
      </c>
    </row>
    <row r="94" spans="2:4" ht="63.75">
      <c r="B94" s="31" t="s">
        <v>189</v>
      </c>
      <c r="C94" s="44" t="s">
        <v>358</v>
      </c>
      <c r="D94" s="24">
        <f>SUM(D95)</f>
        <v>377120.02</v>
      </c>
    </row>
    <row r="95" spans="2:4" ht="89.25">
      <c r="B95" s="31" t="s">
        <v>190</v>
      </c>
      <c r="C95" s="44" t="s">
        <v>191</v>
      </c>
      <c r="D95" s="24">
        <v>377120.02</v>
      </c>
    </row>
    <row r="96" spans="2:4" ht="51">
      <c r="B96" s="31" t="s">
        <v>192</v>
      </c>
      <c r="C96" s="44" t="s">
        <v>359</v>
      </c>
      <c r="D96" s="24">
        <f>SUM(D97)</f>
        <v>1500</v>
      </c>
    </row>
    <row r="97" spans="2:4" ht="76.5">
      <c r="B97" s="31" t="s">
        <v>193</v>
      </c>
      <c r="C97" s="44" t="s">
        <v>194</v>
      </c>
      <c r="D97" s="24">
        <v>1500</v>
      </c>
    </row>
    <row r="98" spans="2:4" ht="63.75">
      <c r="B98" s="31" t="s">
        <v>195</v>
      </c>
      <c r="C98" s="44" t="s">
        <v>360</v>
      </c>
      <c r="D98" s="24">
        <f>SUM(D99)</f>
        <v>89677.93</v>
      </c>
    </row>
    <row r="99" spans="2:4" ht="89.25">
      <c r="B99" s="31" t="s">
        <v>196</v>
      </c>
      <c r="C99" s="44" t="s">
        <v>197</v>
      </c>
      <c r="D99" s="24">
        <v>89677.93</v>
      </c>
    </row>
    <row r="100" spans="2:4" ht="63.75">
      <c r="B100" s="31" t="s">
        <v>198</v>
      </c>
      <c r="C100" s="44" t="s">
        <v>200</v>
      </c>
      <c r="D100" s="24">
        <f>SUM(D101)</f>
        <v>2250</v>
      </c>
    </row>
    <row r="101" spans="2:4" ht="102">
      <c r="B101" s="31" t="s">
        <v>199</v>
      </c>
      <c r="C101" s="44" t="s">
        <v>201</v>
      </c>
      <c r="D101" s="24">
        <v>2250</v>
      </c>
    </row>
    <row r="102" spans="2:4" ht="51">
      <c r="B102" s="31" t="s">
        <v>202</v>
      </c>
      <c r="C102" s="44" t="s">
        <v>361</v>
      </c>
      <c r="D102" s="24">
        <f>SUM(D103)</f>
        <v>4120.83</v>
      </c>
    </row>
    <row r="103" spans="2:4" ht="76.5">
      <c r="B103" s="31" t="s">
        <v>203</v>
      </c>
      <c r="C103" s="44" t="s">
        <v>16</v>
      </c>
      <c r="D103" s="24">
        <v>4120.83</v>
      </c>
    </row>
    <row r="104" spans="2:4" ht="51">
      <c r="B104" s="31" t="s">
        <v>204</v>
      </c>
      <c r="C104" s="45" t="s">
        <v>205</v>
      </c>
      <c r="D104" s="24">
        <f>SUM(D105)</f>
        <v>48712.07</v>
      </c>
    </row>
    <row r="105" spans="2:4" ht="76.5">
      <c r="B105" s="31" t="s">
        <v>206</v>
      </c>
      <c r="C105" s="45" t="s">
        <v>207</v>
      </c>
      <c r="D105" s="24">
        <v>48712.07</v>
      </c>
    </row>
    <row r="106" spans="2:4" ht="63.75">
      <c r="B106" s="31" t="s">
        <v>208</v>
      </c>
      <c r="C106" s="44" t="s">
        <v>210</v>
      </c>
      <c r="D106" s="24">
        <f>SUM(D107)</f>
        <v>307272.08999999997</v>
      </c>
    </row>
    <row r="107" spans="2:4" ht="89.25">
      <c r="B107" s="31" t="s">
        <v>209</v>
      </c>
      <c r="C107" s="44" t="s">
        <v>362</v>
      </c>
      <c r="D107" s="24">
        <v>307272.08999999997</v>
      </c>
    </row>
    <row r="108" spans="2:4" ht="33.6" customHeight="1">
      <c r="B108" s="34" t="s">
        <v>213</v>
      </c>
      <c r="C108" s="29" t="s">
        <v>15</v>
      </c>
      <c r="D108" s="30">
        <f>SUM(D109+D137)</f>
        <v>102262563.95</v>
      </c>
    </row>
    <row r="109" spans="2:4" ht="19.899999999999999" customHeight="1">
      <c r="B109" s="32" t="s">
        <v>214</v>
      </c>
      <c r="C109" s="25" t="s">
        <v>49</v>
      </c>
      <c r="D109" s="13">
        <f>SUM(D110+D116+D120+D127+D134)</f>
        <v>3179298.56</v>
      </c>
    </row>
    <row r="110" spans="2:4" ht="38.25">
      <c r="B110" s="32" t="s">
        <v>215</v>
      </c>
      <c r="C110" s="25" t="s">
        <v>48</v>
      </c>
      <c r="D110" s="13">
        <f>SUM(D111)</f>
        <v>2305849.21</v>
      </c>
    </row>
    <row r="111" spans="2:4" ht="76.5">
      <c r="B111" s="32" t="s">
        <v>333</v>
      </c>
      <c r="C111" s="25" t="s">
        <v>332</v>
      </c>
      <c r="D111" s="13">
        <f>SUM(D112+D114)</f>
        <v>2305849.21</v>
      </c>
    </row>
    <row r="112" spans="2:4" ht="63.75">
      <c r="B112" s="32" t="s">
        <v>338</v>
      </c>
      <c r="C112" s="25" t="s">
        <v>337</v>
      </c>
      <c r="D112" s="13">
        <f>SUM(D113)</f>
        <v>1969010.09</v>
      </c>
    </row>
    <row r="113" spans="2:4" ht="76.5">
      <c r="B113" s="32" t="s">
        <v>336</v>
      </c>
      <c r="C113" s="20" t="s">
        <v>21</v>
      </c>
      <c r="D113" s="13">
        <v>1969010.09</v>
      </c>
    </row>
    <row r="114" spans="2:4" ht="76.5">
      <c r="B114" s="15" t="s">
        <v>335</v>
      </c>
      <c r="C114" s="20" t="s">
        <v>339</v>
      </c>
      <c r="D114" s="13">
        <f>SUM(D115)</f>
        <v>336839.12</v>
      </c>
    </row>
    <row r="115" spans="2:4" ht="63.75">
      <c r="B115" s="15" t="s">
        <v>334</v>
      </c>
      <c r="C115" s="20" t="s">
        <v>20</v>
      </c>
      <c r="D115" s="13">
        <v>336839.12</v>
      </c>
    </row>
    <row r="116" spans="2:4" ht="25.5">
      <c r="B116" s="32" t="s">
        <v>355</v>
      </c>
      <c r="C116" s="23" t="s">
        <v>54</v>
      </c>
      <c r="D116" s="13">
        <f>SUM(D117)</f>
        <v>4093.7</v>
      </c>
    </row>
    <row r="117" spans="2:4">
      <c r="B117" s="32" t="s">
        <v>330</v>
      </c>
      <c r="C117" s="23" t="s">
        <v>229</v>
      </c>
      <c r="D117" s="13">
        <f>SUM(D119)</f>
        <v>4093.7</v>
      </c>
    </row>
    <row r="118" spans="2:4">
      <c r="B118" s="32" t="s">
        <v>331</v>
      </c>
      <c r="C118" s="23" t="s">
        <v>228</v>
      </c>
      <c r="D118" s="13">
        <f>SUM(D119)</f>
        <v>4093.7</v>
      </c>
    </row>
    <row r="119" spans="2:4" ht="25.5">
      <c r="B119" s="32" t="s">
        <v>329</v>
      </c>
      <c r="C119" s="20" t="s">
        <v>10</v>
      </c>
      <c r="D119" s="13">
        <v>4093.7</v>
      </c>
    </row>
    <row r="120" spans="2:4" ht="25.5">
      <c r="B120" s="32" t="s">
        <v>354</v>
      </c>
      <c r="C120" s="25" t="s">
        <v>47</v>
      </c>
      <c r="D120" s="13">
        <f>SUM(D121+D124)</f>
        <v>879296.40999999992</v>
      </c>
    </row>
    <row r="121" spans="2:4" ht="76.5">
      <c r="B121" s="41" t="s">
        <v>320</v>
      </c>
      <c r="C121" s="25" t="s">
        <v>324</v>
      </c>
      <c r="D121" s="13">
        <f>SUM(D122)</f>
        <v>681238.83</v>
      </c>
    </row>
    <row r="122" spans="2:4" ht="89.25">
      <c r="B122" s="41" t="s">
        <v>319</v>
      </c>
      <c r="C122" s="25" t="s">
        <v>323</v>
      </c>
      <c r="D122" s="13">
        <f>SUM(D123)</f>
        <v>681238.83</v>
      </c>
    </row>
    <row r="123" spans="2:4" ht="76.5">
      <c r="B123" s="32" t="s">
        <v>327</v>
      </c>
      <c r="C123" s="20" t="s">
        <v>34</v>
      </c>
      <c r="D123" s="13">
        <v>681238.83</v>
      </c>
    </row>
    <row r="124" spans="2:4" ht="25.5">
      <c r="B124" s="41" t="s">
        <v>321</v>
      </c>
      <c r="C124" s="20" t="s">
        <v>325</v>
      </c>
      <c r="D124" s="13">
        <f>SUM(D125)</f>
        <v>198057.58</v>
      </c>
    </row>
    <row r="125" spans="2:4" ht="25.5">
      <c r="B125" s="41" t="s">
        <v>322</v>
      </c>
      <c r="C125" s="20" t="s">
        <v>326</v>
      </c>
      <c r="D125" s="13">
        <f>SUM(D126)</f>
        <v>198057.58</v>
      </c>
    </row>
    <row r="126" spans="2:4" ht="51">
      <c r="B126" s="32" t="s">
        <v>328</v>
      </c>
      <c r="C126" s="20" t="s">
        <v>19</v>
      </c>
      <c r="D126" s="13">
        <v>198057.58</v>
      </c>
    </row>
    <row r="127" spans="2:4" ht="19.899999999999999" customHeight="1">
      <c r="B127" s="32" t="s">
        <v>353</v>
      </c>
      <c r="C127" s="25" t="s">
        <v>41</v>
      </c>
      <c r="D127" s="13">
        <f>SUM(D128+D131)</f>
        <v>66490.94</v>
      </c>
    </row>
    <row r="128" spans="2:4" ht="102">
      <c r="B128" s="41" t="s">
        <v>317</v>
      </c>
      <c r="C128" s="23" t="s">
        <v>318</v>
      </c>
      <c r="D128" s="13">
        <f>SUM(D129)</f>
        <v>39490.94</v>
      </c>
    </row>
    <row r="129" spans="2:4" ht="51">
      <c r="B129" s="41" t="s">
        <v>315</v>
      </c>
      <c r="C129" s="23" t="s">
        <v>314</v>
      </c>
      <c r="D129" s="13">
        <f>SUM(D130)</f>
        <v>39490.94</v>
      </c>
    </row>
    <row r="130" spans="2:4" ht="76.5">
      <c r="B130" s="15" t="s">
        <v>316</v>
      </c>
      <c r="C130" s="14" t="s">
        <v>14</v>
      </c>
      <c r="D130" s="13">
        <v>39490.94</v>
      </c>
    </row>
    <row r="131" spans="2:4" ht="25.5">
      <c r="B131" s="32" t="s">
        <v>309</v>
      </c>
      <c r="C131" s="25" t="s">
        <v>310</v>
      </c>
      <c r="D131" s="13">
        <f>SUM(D132)</f>
        <v>27000</v>
      </c>
    </row>
    <row r="132" spans="2:4" ht="89.25">
      <c r="B132" s="32" t="s">
        <v>312</v>
      </c>
      <c r="C132" s="25" t="s">
        <v>311</v>
      </c>
      <c r="D132" s="13">
        <f>SUM(D133)</f>
        <v>27000</v>
      </c>
    </row>
    <row r="133" spans="2:4" ht="38.25">
      <c r="B133" s="15" t="s">
        <v>313</v>
      </c>
      <c r="C133" s="14" t="s">
        <v>308</v>
      </c>
      <c r="D133" s="13">
        <v>27000</v>
      </c>
    </row>
    <row r="134" spans="2:4" ht="16.149999999999999" customHeight="1">
      <c r="B134" s="31" t="s">
        <v>306</v>
      </c>
      <c r="C134" s="23" t="s">
        <v>305</v>
      </c>
      <c r="D134" s="26">
        <f>SUM(D135)</f>
        <v>-76431.7</v>
      </c>
    </row>
    <row r="135" spans="2:4" ht="16.149999999999999" customHeight="1">
      <c r="B135" s="32" t="s">
        <v>307</v>
      </c>
      <c r="C135" s="20" t="s">
        <v>56</v>
      </c>
      <c r="D135" s="26">
        <f>SUM(D136)</f>
        <v>-76431.7</v>
      </c>
    </row>
    <row r="136" spans="2:4" ht="25.5">
      <c r="B136" s="32" t="s">
        <v>352</v>
      </c>
      <c r="C136" s="20" t="s">
        <v>32</v>
      </c>
      <c r="D136" s="26">
        <v>-76431.7</v>
      </c>
    </row>
    <row r="137" spans="2:4" ht="18.600000000000001" customHeight="1">
      <c r="B137" s="27" t="s">
        <v>296</v>
      </c>
      <c r="C137" s="25" t="s">
        <v>50</v>
      </c>
      <c r="D137" s="13">
        <f>SUM(D138+D156)</f>
        <v>99083265.390000001</v>
      </c>
    </row>
    <row r="138" spans="2:4" ht="38.25">
      <c r="B138" s="27" t="s">
        <v>297</v>
      </c>
      <c r="C138" s="23" t="s">
        <v>271</v>
      </c>
      <c r="D138" s="13">
        <f>SUM(D139+D147+D152)</f>
        <v>99442665.390000001</v>
      </c>
    </row>
    <row r="139" spans="2:4" ht="25.5">
      <c r="B139" s="27" t="s">
        <v>298</v>
      </c>
      <c r="C139" s="25" t="s">
        <v>52</v>
      </c>
      <c r="D139" s="13">
        <f>SUM(D140+D141+D142+D143+D144+D145)</f>
        <v>82492978.049999997</v>
      </c>
    </row>
    <row r="140" spans="2:4" ht="76.5">
      <c r="B140" s="15" t="s">
        <v>300</v>
      </c>
      <c r="C140" s="14" t="s">
        <v>26</v>
      </c>
      <c r="D140" s="13">
        <v>30427040</v>
      </c>
    </row>
    <row r="141" spans="2:4" ht="76.5">
      <c r="B141" s="15" t="s">
        <v>301</v>
      </c>
      <c r="C141" s="14" t="s">
        <v>27</v>
      </c>
      <c r="D141" s="13">
        <v>589912</v>
      </c>
    </row>
    <row r="142" spans="2:4" ht="38.25">
      <c r="B142" s="15" t="s">
        <v>302</v>
      </c>
      <c r="C142" s="14" t="s">
        <v>299</v>
      </c>
      <c r="D142" s="13">
        <v>23191</v>
      </c>
    </row>
    <row r="143" spans="2:4" ht="38.25">
      <c r="B143" s="15" t="s">
        <v>303</v>
      </c>
      <c r="C143" s="14" t="s">
        <v>28</v>
      </c>
      <c r="D143" s="13">
        <v>44323774.420000002</v>
      </c>
    </row>
    <row r="144" spans="2:4" ht="25.5">
      <c r="B144" s="15" t="s">
        <v>304</v>
      </c>
      <c r="C144" s="14" t="s">
        <v>29</v>
      </c>
      <c r="D144" s="13">
        <v>1328952</v>
      </c>
    </row>
    <row r="145" spans="2:4">
      <c r="B145" s="33" t="s">
        <v>294</v>
      </c>
      <c r="C145" s="14" t="s">
        <v>270</v>
      </c>
      <c r="D145" s="13">
        <f>SUM(D146)</f>
        <v>5800108.6299999999</v>
      </c>
    </row>
    <row r="146" spans="2:4">
      <c r="B146" s="15" t="s">
        <v>295</v>
      </c>
      <c r="C146" s="14" t="s">
        <v>5</v>
      </c>
      <c r="D146" s="13">
        <v>5800108.6299999999</v>
      </c>
    </row>
    <row r="147" spans="2:4" ht="25.5">
      <c r="B147" s="27" t="s">
        <v>289</v>
      </c>
      <c r="C147" s="25" t="s">
        <v>239</v>
      </c>
      <c r="D147" s="13">
        <f>SUM(D148+D149+D150)</f>
        <v>10499544.92</v>
      </c>
    </row>
    <row r="148" spans="2:4" ht="38.25">
      <c r="B148" s="15" t="s">
        <v>290</v>
      </c>
      <c r="C148" s="14" t="s">
        <v>4</v>
      </c>
      <c r="D148" s="13">
        <v>6945690.9900000002</v>
      </c>
    </row>
    <row r="149" spans="2:4" ht="51">
      <c r="B149" s="15" t="s">
        <v>293</v>
      </c>
      <c r="C149" s="14" t="s">
        <v>13</v>
      </c>
      <c r="D149" s="13">
        <v>5186.05</v>
      </c>
    </row>
    <row r="150" spans="2:4">
      <c r="B150" s="33" t="s">
        <v>291</v>
      </c>
      <c r="C150" s="16" t="s">
        <v>267</v>
      </c>
      <c r="D150" s="13">
        <f>SUM(D151)</f>
        <v>3548667.88</v>
      </c>
    </row>
    <row r="151" spans="2:4">
      <c r="B151" s="15" t="s">
        <v>292</v>
      </c>
      <c r="C151" s="14" t="s">
        <v>8</v>
      </c>
      <c r="D151" s="13">
        <v>3548667.88</v>
      </c>
    </row>
    <row r="152" spans="2:4">
      <c r="B152" s="39" t="s">
        <v>286</v>
      </c>
      <c r="C152" s="20" t="s">
        <v>53</v>
      </c>
      <c r="D152" s="13">
        <f>SUM(D153+D154)</f>
        <v>6450142.4199999999</v>
      </c>
    </row>
    <row r="153" spans="2:4" ht="63.75">
      <c r="B153" s="15" t="s">
        <v>287</v>
      </c>
      <c r="C153" s="14" t="s">
        <v>288</v>
      </c>
      <c r="D153" s="13">
        <v>400488</v>
      </c>
    </row>
    <row r="154" spans="2:4" ht="25.5">
      <c r="B154" s="33" t="s">
        <v>284</v>
      </c>
      <c r="C154" s="42" t="s">
        <v>256</v>
      </c>
      <c r="D154" s="13">
        <f>SUM(D155)</f>
        <v>6049654.4199999999</v>
      </c>
    </row>
    <row r="155" spans="2:4" ht="25.5">
      <c r="B155" s="15" t="s">
        <v>285</v>
      </c>
      <c r="C155" s="14" t="s">
        <v>1</v>
      </c>
      <c r="D155" s="13">
        <v>6049654.4199999999</v>
      </c>
    </row>
    <row r="156" spans="2:4" ht="38.25">
      <c r="B156" s="27" t="s">
        <v>350</v>
      </c>
      <c r="C156" s="25" t="s">
        <v>55</v>
      </c>
      <c r="D156" s="13">
        <f>SUM(D158)</f>
        <v>-359400</v>
      </c>
    </row>
    <row r="157" spans="2:4" ht="51">
      <c r="B157" s="27" t="s">
        <v>349</v>
      </c>
      <c r="C157" s="20" t="s">
        <v>351</v>
      </c>
      <c r="D157" s="13">
        <f>SUM(D158)</f>
        <v>-359400</v>
      </c>
    </row>
    <row r="158" spans="2:4" ht="51">
      <c r="B158" s="32" t="s">
        <v>283</v>
      </c>
      <c r="C158" s="20" t="s">
        <v>35</v>
      </c>
      <c r="D158" s="13">
        <v>-359400</v>
      </c>
    </row>
    <row r="159" spans="2:4" ht="25.5">
      <c r="B159" s="34" t="s">
        <v>280</v>
      </c>
      <c r="C159" s="29" t="s">
        <v>12</v>
      </c>
      <c r="D159" s="30">
        <f>SUM(D160)</f>
        <v>30956736.290000003</v>
      </c>
    </row>
    <row r="160" spans="2:4" ht="19.899999999999999" customHeight="1">
      <c r="B160" s="27" t="s">
        <v>281</v>
      </c>
      <c r="C160" s="25" t="s">
        <v>50</v>
      </c>
      <c r="D160" s="13">
        <f>SUM(D161)</f>
        <v>30956736.290000003</v>
      </c>
    </row>
    <row r="161" spans="2:4" ht="38.25">
      <c r="B161" s="27" t="s">
        <v>272</v>
      </c>
      <c r="C161" s="23" t="s">
        <v>271</v>
      </c>
      <c r="D161" s="13">
        <f>SUM(D162+D167)</f>
        <v>30956736.290000003</v>
      </c>
    </row>
    <row r="162" spans="2:4" ht="25.5">
      <c r="B162" s="27" t="s">
        <v>282</v>
      </c>
      <c r="C162" s="25" t="s">
        <v>52</v>
      </c>
      <c r="D162" s="13">
        <f>SUM(D163+D164+D165)</f>
        <v>29481605.780000001</v>
      </c>
    </row>
    <row r="163" spans="2:4" ht="63.75">
      <c r="B163" s="15" t="s">
        <v>277</v>
      </c>
      <c r="C163" s="14" t="s">
        <v>30</v>
      </c>
      <c r="D163" s="28">
        <v>128111.94</v>
      </c>
    </row>
    <row r="164" spans="2:4" ht="25.5">
      <c r="B164" s="15" t="s">
        <v>278</v>
      </c>
      <c r="C164" s="14" t="s">
        <v>24</v>
      </c>
      <c r="D164" s="28">
        <v>29124313.489999998</v>
      </c>
    </row>
    <row r="165" spans="2:4">
      <c r="B165" s="33" t="s">
        <v>275</v>
      </c>
      <c r="C165" s="14" t="s">
        <v>270</v>
      </c>
      <c r="D165" s="13">
        <f>SUM(D166)</f>
        <v>229180.35</v>
      </c>
    </row>
    <row r="166" spans="2:4">
      <c r="B166" s="15" t="s">
        <v>276</v>
      </c>
      <c r="C166" s="14" t="s">
        <v>5</v>
      </c>
      <c r="D166" s="13">
        <v>229180.35</v>
      </c>
    </row>
    <row r="167" spans="2:4">
      <c r="B167" s="27" t="s">
        <v>279</v>
      </c>
      <c r="C167" s="25" t="s">
        <v>53</v>
      </c>
      <c r="D167" s="13">
        <f>SUM(D168)</f>
        <v>1475130.51</v>
      </c>
    </row>
    <row r="168" spans="2:4" ht="25.5">
      <c r="B168" s="33" t="s">
        <v>273</v>
      </c>
      <c r="C168" s="42" t="s">
        <v>256</v>
      </c>
      <c r="D168" s="13">
        <f>SUM(D169)</f>
        <v>1475130.51</v>
      </c>
    </row>
    <row r="169" spans="2:4" ht="25.5">
      <c r="B169" s="15" t="s">
        <v>274</v>
      </c>
      <c r="C169" s="14" t="s">
        <v>1</v>
      </c>
      <c r="D169" s="13">
        <v>1475130.51</v>
      </c>
    </row>
    <row r="170" spans="2:4" ht="25.5">
      <c r="B170" s="34" t="s">
        <v>347</v>
      </c>
      <c r="C170" s="29" t="s">
        <v>11</v>
      </c>
      <c r="D170" s="30">
        <f>SUM(D171)</f>
        <v>676308673.8900001</v>
      </c>
    </row>
    <row r="171" spans="2:4" ht="22.9" customHeight="1">
      <c r="B171" s="27" t="s">
        <v>348</v>
      </c>
      <c r="C171" s="25" t="s">
        <v>50</v>
      </c>
      <c r="D171" s="13">
        <f>SUM(D172)</f>
        <v>676308673.8900001</v>
      </c>
    </row>
    <row r="172" spans="2:4" ht="38.25">
      <c r="B172" s="27" t="s">
        <v>257</v>
      </c>
      <c r="C172" s="23" t="s">
        <v>271</v>
      </c>
      <c r="D172" s="13">
        <f>SUM(D173+D178+D184)</f>
        <v>676308673.8900001</v>
      </c>
    </row>
    <row r="173" spans="2:4" ht="25.5">
      <c r="B173" s="40" t="s">
        <v>258</v>
      </c>
      <c r="C173" s="23" t="s">
        <v>52</v>
      </c>
      <c r="D173" s="13">
        <f>SUM(D174+D175+D176)</f>
        <v>99082180.340000004</v>
      </c>
    </row>
    <row r="174" spans="2:4" ht="63.75">
      <c r="B174" s="15" t="s">
        <v>260</v>
      </c>
      <c r="C174" s="14" t="s">
        <v>346</v>
      </c>
      <c r="D174" s="13">
        <v>11168307.890000001</v>
      </c>
    </row>
    <row r="175" spans="2:4" ht="38.25">
      <c r="B175" s="15" t="s">
        <v>261</v>
      </c>
      <c r="C175" s="14" t="s">
        <v>259</v>
      </c>
      <c r="D175" s="13">
        <v>86666666.670000002</v>
      </c>
    </row>
    <row r="176" spans="2:4">
      <c r="B176" s="33" t="s">
        <v>269</v>
      </c>
      <c r="C176" s="14" t="s">
        <v>270</v>
      </c>
      <c r="D176" s="13">
        <f>SUM(D177)</f>
        <v>1247205.78</v>
      </c>
    </row>
    <row r="177" spans="2:4">
      <c r="B177" s="15" t="s">
        <v>262</v>
      </c>
      <c r="C177" s="14" t="s">
        <v>5</v>
      </c>
      <c r="D177" s="13">
        <v>1247205.78</v>
      </c>
    </row>
    <row r="178" spans="2:4" ht="25.5">
      <c r="B178" s="27" t="s">
        <v>240</v>
      </c>
      <c r="C178" s="25" t="s">
        <v>239</v>
      </c>
      <c r="D178" s="13">
        <f>SUM(D179+D180+D181+D182)</f>
        <v>559665310.23000002</v>
      </c>
    </row>
    <row r="179" spans="2:4" ht="38.25">
      <c r="B179" s="15" t="s">
        <v>266</v>
      </c>
      <c r="C179" s="14" t="s">
        <v>4</v>
      </c>
      <c r="D179" s="13">
        <v>43121423.409999996</v>
      </c>
    </row>
    <row r="180" spans="2:4" ht="76.5">
      <c r="B180" s="15" t="s">
        <v>265</v>
      </c>
      <c r="C180" s="14" t="s">
        <v>9</v>
      </c>
      <c r="D180" s="13">
        <v>10966474.75</v>
      </c>
    </row>
    <row r="181" spans="2:4" ht="51">
      <c r="B181" s="15" t="s">
        <v>264</v>
      </c>
      <c r="C181" s="14" t="s">
        <v>25</v>
      </c>
      <c r="D181" s="13">
        <v>34358812.07</v>
      </c>
    </row>
    <row r="182" spans="2:4">
      <c r="B182" s="33" t="s">
        <v>268</v>
      </c>
      <c r="C182" s="16" t="s">
        <v>267</v>
      </c>
      <c r="D182" s="13">
        <f>SUM(D183)</f>
        <v>471218600</v>
      </c>
    </row>
    <row r="183" spans="2:4">
      <c r="B183" s="15" t="s">
        <v>263</v>
      </c>
      <c r="C183" s="14" t="s">
        <v>8</v>
      </c>
      <c r="D183" s="13">
        <v>471218600</v>
      </c>
    </row>
    <row r="184" spans="2:4">
      <c r="B184" s="39" t="s">
        <v>251</v>
      </c>
      <c r="C184" s="20" t="s">
        <v>53</v>
      </c>
      <c r="D184" s="13">
        <f>SUM(D185+D186+D187)</f>
        <v>17561183.32</v>
      </c>
    </row>
    <row r="185" spans="2:4" ht="140.25">
      <c r="B185" s="15" t="s">
        <v>252</v>
      </c>
      <c r="C185" s="14" t="s">
        <v>250</v>
      </c>
      <c r="D185" s="13">
        <v>369526.47</v>
      </c>
    </row>
    <row r="186" spans="2:4" ht="76.5">
      <c r="B186" s="15" t="s">
        <v>253</v>
      </c>
      <c r="C186" s="14" t="s">
        <v>36</v>
      </c>
      <c r="D186" s="13">
        <v>3523526.87</v>
      </c>
    </row>
    <row r="187" spans="2:4" ht="25.5">
      <c r="B187" s="33" t="s">
        <v>255</v>
      </c>
      <c r="C187" s="42" t="s">
        <v>256</v>
      </c>
      <c r="D187" s="13">
        <f>SUM(D188)</f>
        <v>13668129.98</v>
      </c>
    </row>
    <row r="188" spans="2:4" ht="25.5">
      <c r="B188" s="15" t="s">
        <v>254</v>
      </c>
      <c r="C188" s="14" t="s">
        <v>1</v>
      </c>
      <c r="D188" s="13">
        <v>13668129.98</v>
      </c>
    </row>
    <row r="189" spans="2:4" ht="25.5">
      <c r="B189" s="34" t="s">
        <v>226</v>
      </c>
      <c r="C189" s="29" t="s">
        <v>7</v>
      </c>
      <c r="D189" s="30">
        <f>SUM(D190+D195)</f>
        <v>408501803.63</v>
      </c>
    </row>
    <row r="190" spans="2:4" ht="21.6" customHeight="1">
      <c r="B190" s="31" t="s">
        <v>230</v>
      </c>
      <c r="C190" s="23" t="s">
        <v>49</v>
      </c>
      <c r="D190" s="13">
        <f>SUM(D191)</f>
        <v>762695.98</v>
      </c>
    </row>
    <row r="191" spans="2:4" ht="25.5">
      <c r="B191" s="31" t="s">
        <v>231</v>
      </c>
      <c r="C191" s="23" t="s">
        <v>54</v>
      </c>
      <c r="D191" s="13">
        <f>SUM(D192)</f>
        <v>762695.98</v>
      </c>
    </row>
    <row r="192" spans="2:4">
      <c r="B192" s="31" t="s">
        <v>232</v>
      </c>
      <c r="C192" s="23" t="s">
        <v>229</v>
      </c>
      <c r="D192" s="13">
        <f>SUM(D193)</f>
        <v>762695.98</v>
      </c>
    </row>
    <row r="193" spans="2:4">
      <c r="B193" s="31" t="s">
        <v>233</v>
      </c>
      <c r="C193" s="23" t="s">
        <v>228</v>
      </c>
      <c r="D193" s="13">
        <f>SUM(D194)</f>
        <v>762695.98</v>
      </c>
    </row>
    <row r="194" spans="2:4" ht="25.5">
      <c r="B194" s="31" t="s">
        <v>234</v>
      </c>
      <c r="C194" s="21" t="s">
        <v>10</v>
      </c>
      <c r="D194" s="13">
        <v>762695.98</v>
      </c>
    </row>
    <row r="195" spans="2:4" ht="20.45" customHeight="1">
      <c r="B195" s="27" t="s">
        <v>227</v>
      </c>
      <c r="C195" s="25" t="s">
        <v>50</v>
      </c>
      <c r="D195" s="13">
        <f>SUM(D196+D204)</f>
        <v>407739107.64999998</v>
      </c>
    </row>
    <row r="196" spans="2:4" ht="38.25">
      <c r="B196" s="27" t="s">
        <v>235</v>
      </c>
      <c r="C196" s="21" t="s">
        <v>236</v>
      </c>
      <c r="D196" s="13">
        <f>SUM(D197+D200)</f>
        <v>408501803.63</v>
      </c>
    </row>
    <row r="197" spans="2:4" ht="25.9" customHeight="1">
      <c r="B197" s="27" t="s">
        <v>345</v>
      </c>
      <c r="C197" s="25" t="s">
        <v>51</v>
      </c>
      <c r="D197" s="13">
        <f>SUM(D198:D199)</f>
        <v>392689409.93000001</v>
      </c>
    </row>
    <row r="198" spans="2:4" ht="25.5">
      <c r="B198" s="32" t="s">
        <v>237</v>
      </c>
      <c r="C198" s="20" t="s">
        <v>6</v>
      </c>
      <c r="D198" s="13">
        <v>118040582.63</v>
      </c>
    </row>
    <row r="199" spans="2:4" ht="25.5">
      <c r="B199" s="32" t="s">
        <v>249</v>
      </c>
      <c r="C199" s="20" t="s">
        <v>238</v>
      </c>
      <c r="D199" s="13">
        <v>274648827.30000001</v>
      </c>
    </row>
    <row r="200" spans="2:4" ht="25.5">
      <c r="B200" s="27" t="s">
        <v>240</v>
      </c>
      <c r="C200" s="25" t="s">
        <v>239</v>
      </c>
      <c r="D200" s="13">
        <f>SUM(D201:D203)</f>
        <v>15812393.699999999</v>
      </c>
    </row>
    <row r="201" spans="2:4" ht="38.25">
      <c r="B201" s="15" t="s">
        <v>241</v>
      </c>
      <c r="C201" s="14" t="s">
        <v>4</v>
      </c>
      <c r="D201" s="13">
        <v>5341999.5199999996</v>
      </c>
    </row>
    <row r="202" spans="2:4" ht="38.25">
      <c r="B202" s="15" t="s">
        <v>242</v>
      </c>
      <c r="C202" s="14" t="s">
        <v>3</v>
      </c>
      <c r="D202" s="13">
        <v>3436003.35</v>
      </c>
    </row>
    <row r="203" spans="2:4" ht="19.899999999999999" customHeight="1">
      <c r="B203" s="15" t="s">
        <v>243</v>
      </c>
      <c r="C203" s="14" t="s">
        <v>2</v>
      </c>
      <c r="D203" s="13">
        <v>7034390.8300000001</v>
      </c>
    </row>
    <row r="204" spans="2:4" ht="38.25">
      <c r="B204" s="32" t="s">
        <v>246</v>
      </c>
      <c r="C204" s="20" t="s">
        <v>245</v>
      </c>
      <c r="D204" s="13">
        <f>SUM(D205)</f>
        <v>-762695.98</v>
      </c>
    </row>
    <row r="205" spans="2:4" ht="51">
      <c r="B205" s="32" t="s">
        <v>248</v>
      </c>
      <c r="C205" s="20" t="s">
        <v>247</v>
      </c>
      <c r="D205" s="13">
        <f>SUM(D206)</f>
        <v>-762695.98</v>
      </c>
    </row>
    <row r="206" spans="2:4" ht="51">
      <c r="B206" s="15" t="s">
        <v>244</v>
      </c>
      <c r="C206" s="16" t="s">
        <v>35</v>
      </c>
      <c r="D206" s="13">
        <v>-762695.98</v>
      </c>
    </row>
    <row r="207" spans="2:4" ht="25.5">
      <c r="B207" s="34" t="s">
        <v>216</v>
      </c>
      <c r="C207" s="29" t="s">
        <v>225</v>
      </c>
      <c r="D207" s="30">
        <f>SUM(D208)</f>
        <v>1925990.25</v>
      </c>
    </row>
    <row r="208" spans="2:4" ht="18" customHeight="1">
      <c r="B208" s="27" t="s">
        <v>217</v>
      </c>
      <c r="C208" s="25" t="s">
        <v>49</v>
      </c>
      <c r="D208" s="13">
        <f>SUM(D209+D212)</f>
        <v>1925990.25</v>
      </c>
    </row>
    <row r="209" spans="2:4" ht="38.25">
      <c r="B209" s="31" t="s">
        <v>218</v>
      </c>
      <c r="C209" s="23" t="s">
        <v>356</v>
      </c>
      <c r="D209" s="13">
        <f>SUM(D210)</f>
        <v>1682842.08</v>
      </c>
    </row>
    <row r="210" spans="2:4" ht="76.5">
      <c r="B210" s="31" t="s">
        <v>222</v>
      </c>
      <c r="C210" s="21" t="s">
        <v>224</v>
      </c>
      <c r="D210" s="13">
        <f>SUM(D211)</f>
        <v>1682842.08</v>
      </c>
    </row>
    <row r="211" spans="2:4" ht="76.5">
      <c r="B211" s="31" t="s">
        <v>223</v>
      </c>
      <c r="C211" s="21" t="s">
        <v>0</v>
      </c>
      <c r="D211" s="13">
        <v>1682842.08</v>
      </c>
    </row>
    <row r="212" spans="2:4" ht="25.5">
      <c r="B212" s="27" t="s">
        <v>219</v>
      </c>
      <c r="C212" s="25" t="s">
        <v>47</v>
      </c>
      <c r="D212" s="13">
        <f>SUM(D213)</f>
        <v>243148.17</v>
      </c>
    </row>
    <row r="213" spans="2:4" ht="25.5">
      <c r="B213" s="27" t="s">
        <v>221</v>
      </c>
      <c r="C213" s="25" t="s">
        <v>220</v>
      </c>
      <c r="D213" s="13">
        <f>SUM(D214)</f>
        <v>243148.17</v>
      </c>
    </row>
    <row r="214" spans="2:4" ht="42" customHeight="1" thickBot="1">
      <c r="B214" s="50" t="s">
        <v>364</v>
      </c>
      <c r="C214" s="22" t="s">
        <v>363</v>
      </c>
      <c r="D214" s="19">
        <v>243148.17</v>
      </c>
    </row>
    <row r="215" spans="2:4" s="38" customFormat="1" ht="29.45" customHeight="1" thickBot="1">
      <c r="B215" s="47"/>
      <c r="C215" s="48" t="s">
        <v>37</v>
      </c>
      <c r="D215" s="49">
        <f>SUM(D207+D189+D170+D108+D84+D70+D35+D30+D18+D13+D159)</f>
        <v>1394886573.1999998</v>
      </c>
    </row>
  </sheetData>
  <mergeCells count="9">
    <mergeCell ref="B9:D9"/>
    <mergeCell ref="B1:D1"/>
    <mergeCell ref="B3:D3"/>
    <mergeCell ref="B4:D4"/>
    <mergeCell ref="B6:D6"/>
    <mergeCell ref="B7:D7"/>
    <mergeCell ref="B5:D5"/>
    <mergeCell ref="B8:C8"/>
    <mergeCell ref="B2:D2"/>
  </mergeCells>
  <pageMargins left="0.98425196850393704" right="0.59055118110236227" top="0.98425196850393704" bottom="0.78740157480314965" header="0.51181102362204722" footer="0.51181102362204722"/>
  <pageSetup paperSize="9" scale="80" fitToHeight="1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Lena</cp:lastModifiedBy>
  <cp:lastPrinted>2025-03-13T05:34:31Z</cp:lastPrinted>
  <dcterms:created xsi:type="dcterms:W3CDTF">2021-03-09T06:49:08Z</dcterms:created>
  <dcterms:modified xsi:type="dcterms:W3CDTF">2025-03-13T05:42:00Z</dcterms:modified>
</cp:coreProperties>
</file>