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0875"/>
  </bookViews>
  <sheets>
    <sheet name="Доходы" sheetId="2" r:id="rId1"/>
  </sheets>
  <definedNames>
    <definedName name="_xlnm.Print_Titles" localSheetId="0">Доходы!$12:$13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1" i="2"/>
  <c r="C189"/>
  <c r="C14"/>
  <c r="C15"/>
  <c r="C18"/>
  <c r="C19"/>
  <c r="C28"/>
  <c r="C29"/>
  <c r="C32"/>
  <c r="C33"/>
  <c r="C34"/>
  <c r="C45"/>
  <c r="C50"/>
  <c r="C62"/>
  <c r="C64"/>
  <c r="C67"/>
  <c r="C68"/>
  <c r="C69"/>
  <c r="C71"/>
  <c r="C72"/>
  <c r="C73"/>
  <c r="C81"/>
  <c r="C82"/>
  <c r="C83"/>
  <c r="C110"/>
  <c r="C111"/>
  <c r="C112"/>
  <c r="C116"/>
  <c r="C118"/>
  <c r="C121"/>
  <c r="C123"/>
  <c r="C125"/>
  <c r="C126"/>
  <c r="C132"/>
  <c r="C136"/>
  <c r="C138"/>
  <c r="C140"/>
  <c r="C141"/>
  <c r="C151"/>
  <c r="C148"/>
  <c r="C142"/>
  <c r="C169"/>
  <c r="C166"/>
  <c r="C161"/>
  <c r="C158"/>
  <c r="C157" s="1"/>
  <c r="C153" s="1"/>
  <c r="C154"/>
  <c r="C155"/>
  <c r="C175"/>
  <c r="C177"/>
  <c r="C181"/>
  <c r="C173"/>
  <c r="C185"/>
  <c r="C184" s="1"/>
  <c r="C183" s="1"/>
  <c r="C187"/>
  <c r="C172" l="1"/>
</calcChain>
</file>

<file path=xl/sharedStrings.xml><?xml version="1.0" encoding="utf-8"?>
<sst xmlns="http://schemas.openxmlformats.org/spreadsheetml/2006/main" count="365" uniqueCount="318">
  <si>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</si>
  <si>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</si>
  <si>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Администрация МО "Коношское"</t>
  </si>
  <si>
    <t>Прочие межбюджетные трансферты,передаваемые бюджетам муниципальных районов</t>
  </si>
  <si>
    <t>Единая субвенция бюджетам муниципальных районов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</si>
  <si>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</si>
  <si>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</si>
  <si>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субсидии бюджетам муниципальных районов</t>
  </si>
  <si>
    <t>Дотации бюджетам муниципальных районов на выравнивание бюджетной обеспеченности</t>
  </si>
  <si>
    <t>Финансовое управление администрации муниципального образования "Коношский муниципальный район"</t>
  </si>
  <si>
    <t>Прочие субвенции бюджетам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</si>
  <si>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</si>
  <si>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</si>
  <si>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доходы от компенсации затрат бюджетов муниципальных районов</t>
  </si>
  <si>
    <t>управление образования администрации муниципального образования "Коношский муниципальный район"</t>
  </si>
  <si>
    <t>Отдел культуры администрации муниципального образования "Коношский муниципальный район"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</si>
  <si>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</si>
  <si>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</si>
  <si>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</si>
  <si>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администрация муниципального образования "Коношский муниципальный район"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</si>
  <si>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</si>
  <si>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</si>
  <si>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</si>
  <si>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</si>
  <si>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</si>
  <si>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</si>
  <si>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</si>
  <si>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</si>
  <si>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</si>
  <si>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</si>
  <si>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</si>
  <si>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АГЕНТСТВО ПО ОРГАНИЗАЦИОННОМУ ОБЕСПЕЧЕНИЮ ДЕЯТЕЛЬНОСТИ МИРОВЫХ СУДЕЙ АРХАНГЕЛЬСКОЙ ОБЛАСТИ</t>
  </si>
  <si>
    <t>Администрация Губернатора Архангельской области</t>
  </si>
  <si>
    <t>Управление внутренних дел по Архангельской области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</si>
  <si>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</si>
  <si>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</si>
  <si>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</si>
  <si>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</si>
  <si>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</si>
  <si>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</si>
  <si>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</si>
  <si>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</si>
  <si>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</si>
  <si>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</si>
  <si>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Федеральная налоговая служба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</si>
  <si>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</si>
  <si>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</si>
  <si>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</si>
  <si>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</si>
  <si>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</si>
  <si>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Министерство транспорта Архангельской области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</si>
  <si>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</si>
  <si>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</si>
  <si>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</si>
  <si>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</si>
  <si>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</si>
  <si>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</si>
  <si>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Федеральная служба по надзору в сфере природопользования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</si>
  <si>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</si>
  <si>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Министерство природных ресурсов и лесопромышленного комплекса Архангельской области</t>
  </si>
  <si>
    <t>Плата за выбросы загрязняющих веществ в атмосферный воздух стационарными объектами (пени по соответствующему платежу)</t>
  </si>
  <si>
    <t>Плата за размещение отходов производства (федеральные государственные органы, Бан России, органы управления государтсвенными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</si>
  <si>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 России, органы управления государтсвенными внебюджетными фондами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</si>
  <si>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</si>
  <si>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</si>
  <si>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</si>
  <si>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</si>
  <si>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</si>
  <si>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</si>
  <si>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</si>
  <si>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</si>
  <si>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</si>
  <si>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</si>
  <si>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</si>
  <si>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Субсидия бюджетам муниципальных районов на поддержку отрасли культуры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</si>
  <si>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</si>
  <si>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Плата за размещение твердых коммунальных отходов (пени по соответствующему платежу)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</si>
  <si>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</si>
  <si>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</si>
  <si>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</si>
  <si>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</si>
  <si>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</si>
  <si>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</si>
  <si>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</si>
  <si>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</si>
  <si>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Субсидии на обеспечение комплексного развития сельских территорий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</si>
  <si>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</si>
  <si>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1</t>
  </si>
  <si>
    <t>04511611050010000140</t>
  </si>
  <si>
    <t>04811201010012100120</t>
  </si>
  <si>
    <t>04811201010016000120</t>
  </si>
  <si>
    <t>04811201030016000120</t>
  </si>
  <si>
    <t>04811201041012100120</t>
  </si>
  <si>
    <t>Плата за размещение отходов производства (пени по соответствующему платежу)</t>
  </si>
  <si>
    <t>04811201041016000120</t>
  </si>
  <si>
    <t>04811201042012100120</t>
  </si>
  <si>
    <t>04811201042016000120</t>
  </si>
  <si>
    <t>10410807142011000110</t>
  </si>
  <si>
    <t>Невыясненные поступления, зачисляемые в бюджеты муниципальных районов</t>
  </si>
  <si>
    <t>18210102010011000110</t>
  </si>
  <si>
    <t>18210102010013000110</t>
  </si>
  <si>
    <t>18210102020011000110</t>
  </si>
  <si>
    <t>18210102020013000110</t>
  </si>
  <si>
    <t>18210102030011000110</t>
  </si>
  <si>
    <t>18210102030013000110</t>
  </si>
  <si>
    <t>18210102040011000110</t>
  </si>
  <si>
    <t>18210102080011000110</t>
  </si>
  <si>
    <t>18210102130011000110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</si>
  <si>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</si>
  <si>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</si>
  <si>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</si>
  <si>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18210302231010000110</t>
  </si>
  <si>
    <t>18210302241010000110</t>
  </si>
  <si>
    <t>18210302251010000110</t>
  </si>
  <si>
    <t>18210302261010000110</t>
  </si>
  <si>
    <t>18210501011011000110</t>
  </si>
  <si>
    <t>18210501011013000110</t>
  </si>
  <si>
    <t>18210501021011000110</t>
  </si>
  <si>
    <t>18210501021013000110</t>
  </si>
  <si>
    <t>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</si>
  <si>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18210501050011000110</t>
  </si>
  <si>
    <t>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</si>
  <si>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18210501050013000110</t>
  </si>
  <si>
    <t>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</si>
  <si>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18210502010021000110</t>
  </si>
  <si>
    <t>18210502010023000110</t>
  </si>
  <si>
    <t>18210502020021000110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</si>
  <si>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</si>
  <si>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18210503010011000110</t>
  </si>
  <si>
    <t>18210504020021000110</t>
  </si>
  <si>
    <t>18210604012021000110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</si>
  <si>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</si>
  <si>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18210803010011050110</t>
  </si>
  <si>
    <t>18210803010011060110</t>
  </si>
  <si>
    <t>18811610123010051140</t>
  </si>
  <si>
    <t>30111601053010035140</t>
  </si>
  <si>
    <t>30111601053019000140</t>
  </si>
  <si>
    <t>30111601063010101140</t>
  </si>
  <si>
    <t>30111601063019000140</t>
  </si>
  <si>
    <t>30111601113019000140</t>
  </si>
  <si>
    <t>30111601203010021140</t>
  </si>
  <si>
    <t>30111601203019000140</t>
  </si>
  <si>
    <t>43511601053010351140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</si>
  <si>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</si>
  <si>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43511601053019000140</t>
  </si>
  <si>
    <t>43511601063010008140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</si>
  <si>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</si>
  <si>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43511601063010009140</t>
  </si>
  <si>
    <t>43511601063010101140</t>
  </si>
  <si>
    <t>43511601073010017140</t>
  </si>
  <si>
    <t>43511601073010027140</t>
  </si>
  <si>
    <t>43511601083010028140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</si>
  <si>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</si>
  <si>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43511601083010281140</t>
  </si>
  <si>
    <t>43511601133019000140</t>
  </si>
  <si>
    <t>43511601143010016140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</si>
  <si>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</si>
  <si>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43511601143010111140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</si>
  <si>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</si>
  <si>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43511601143010171140</t>
  </si>
  <si>
    <t>43511601143019000140</t>
  </si>
  <si>
    <t>43511601153010005140</t>
  </si>
  <si>
    <t>43511601153010006140</t>
  </si>
  <si>
    <t>43511601173010007140</t>
  </si>
  <si>
    <t>43511601173010008140</t>
  </si>
  <si>
    <t>43511601173019000140</t>
  </si>
  <si>
    <t>43511601193010012140</t>
  </si>
  <si>
    <t>43511601193010013140</t>
  </si>
  <si>
    <t>43511601193019000140</t>
  </si>
  <si>
    <t>43511601203010010140</t>
  </si>
  <si>
    <t>43511601203010021140</t>
  </si>
  <si>
    <t>43511601203010025140</t>
  </si>
  <si>
    <t>43511601203019000140</t>
  </si>
  <si>
    <t>80311105013050000120</t>
  </si>
  <si>
    <t>80311105035050000120</t>
  </si>
  <si>
    <t>80311109045050000120</t>
  </si>
  <si>
    <t>80311302995050000130</t>
  </si>
  <si>
    <t>80311402053050000410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</si>
  <si>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</si>
  <si>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80311406013050000430</t>
  </si>
  <si>
    <t>80311607010050000140</t>
  </si>
  <si>
    <t>80311701050050000180</t>
  </si>
  <si>
    <t>80320220299050000150</t>
  </si>
  <si>
    <t>80320220302050000150</t>
  </si>
  <si>
    <t>80320225243050000150</t>
  </si>
  <si>
    <t>80320225576050000150</t>
  </si>
  <si>
    <t>80320229999050000150</t>
  </si>
  <si>
    <t>80320230024050000150</t>
  </si>
  <si>
    <t>80320235120050000150</t>
  </si>
  <si>
    <t>80320239999050000150</t>
  </si>
  <si>
    <t>80320249999050000150</t>
  </si>
  <si>
    <t>80321960010050000150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</si>
  <si>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</si>
  <si>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85620225299050000150</t>
  </si>
  <si>
    <t>85620225467050000150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</si>
  <si>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</si>
  <si>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85620225519050000150</t>
  </si>
  <si>
    <t>85620225590050000150</t>
  </si>
  <si>
    <t>Субсидии бюджетам муниципальных районов на техническое оснащение региональных и муниципальных музеев</t>
  </si>
  <si>
    <t>85620229999050000150</t>
  </si>
  <si>
    <t>85620245454050000150</t>
  </si>
  <si>
    <t>Межбюджетные трансферты,передаваемые бюджетам муниципальных районов на создание модельных муниципальных библиотек</t>
  </si>
  <si>
    <t>85620249999050000150</t>
  </si>
  <si>
    <t>85621805010050000150</t>
  </si>
  <si>
    <t>Доходы бюджетов муниципальных районов от возврата бюджетными учреждениями остатков субсидий прошлых лет</t>
  </si>
  <si>
    <t>87511302995050000130</t>
  </si>
  <si>
    <t>87520225304050000150</t>
  </si>
  <si>
    <t>87520229999050000150</t>
  </si>
  <si>
    <t>87520230024050000150</t>
  </si>
  <si>
    <t>87520230029050000150</t>
  </si>
  <si>
    <t>87520235303050000150</t>
  </si>
  <si>
    <t>87520239999050000150</t>
  </si>
  <si>
    <t>87520245179050000150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</si>
  <si>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</si>
  <si>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87520249999050000150</t>
  </si>
  <si>
    <t>87521960010050000150</t>
  </si>
  <si>
    <t>89220215001050000150</t>
  </si>
  <si>
    <t>89220229999050000150</t>
  </si>
  <si>
    <t>89220230024050000150</t>
  </si>
  <si>
    <t>89220235118050000150</t>
  </si>
  <si>
    <t>89220239998050000150</t>
  </si>
  <si>
    <t>89220249999050000150</t>
  </si>
  <si>
    <t>90311105013130000120</t>
  </si>
  <si>
    <t>90311406013130000430</t>
  </si>
  <si>
    <t>045 0 00 0000 00 0000 000</t>
  </si>
  <si>
    <t>048 0 00 0000 00 0000 000</t>
  </si>
  <si>
    <t>104 0 00 0000 00 0000 000</t>
  </si>
  <si>
    <t>182 0 00 0000 00 0000 000</t>
  </si>
  <si>
    <t>903 0 00 0000 00 0000 000</t>
  </si>
  <si>
    <t>892 0 00 0000 00 0000 000</t>
  </si>
  <si>
    <t>875 0 00 0000 00 0000 000</t>
  </si>
  <si>
    <t>856 0 00 0000 00 0000 000</t>
  </si>
  <si>
    <t>803 0 00 0000 00 0000 000</t>
  </si>
  <si>
    <t>301 0 00 0000 00 0000 000</t>
  </si>
  <si>
    <t>188 0 00 0000 00 0000 000</t>
  </si>
  <si>
    <t>ВСЕГО :</t>
  </si>
  <si>
    <t xml:space="preserve">                                                                                       район"</t>
  </si>
  <si>
    <t xml:space="preserve">                                                                                       седьмого созыва</t>
  </si>
  <si>
    <t xml:space="preserve">                                                                                       МО "Коношский муниципальный </t>
  </si>
  <si>
    <t xml:space="preserve">                                                                                       Собрания депутатов </t>
  </si>
  <si>
    <t xml:space="preserve">                                                                                       Приложение № 1</t>
  </si>
  <si>
    <t>Исполнено</t>
  </si>
  <si>
    <t>(рублей)</t>
  </si>
  <si>
    <t>Код дохода</t>
  </si>
  <si>
    <t>Наименование</t>
  </si>
  <si>
    <t>045 1 00 0000 00 0000 000</t>
  </si>
  <si>
    <t>ШТРАФЫ, САНКЦИИ, ВОЗМЕЩЕНИЕ УЩЕРБА</t>
  </si>
  <si>
    <t>045 1 16 0000 00 0000 000</t>
  </si>
  <si>
    <t>048 1 12 0000 00 0000 000</t>
  </si>
  <si>
    <t>ПЛАТЕЖИ ПРИ ПОЛЬЗОВАНИИ ПРИРОДНЫМИ РЕСУРСАМИ</t>
  </si>
  <si>
    <t>104 1 08 0000 00 0000 000</t>
  </si>
  <si>
    <t>ГОСУДАРСТВЕННАЯ ПОШЛИНА</t>
  </si>
  <si>
    <t>НАЛОГИ НА ПРИБЫЛЬ, ДОХОДЫ</t>
  </si>
  <si>
    <t>182 1 01 0000 00 0000 000</t>
  </si>
  <si>
    <t>НАЛОГИ НА ТОВАРЫ (РАБОТЫ, УСЛУГИ), РЕАЛИЗУЕМЫЕ НА ТЕРРИТОРИИ РОССИЙСКОЙ ФЕДЕРАЦИИ</t>
  </si>
  <si>
    <t>182 1 03 0000 00 0000 000</t>
  </si>
  <si>
    <t>182 1 05 0000 00 0000 000</t>
  </si>
  <si>
    <t>НАЛОГИ НА СОВОКУПНЫЙ ДОХОД</t>
  </si>
  <si>
    <t>НАЛОГИ НА ИМУЩЕСТВО</t>
  </si>
  <si>
    <t>182 1 06 0000 00 0000 000</t>
  </si>
  <si>
    <t>182 1 08 0000 00 0000 000</t>
  </si>
  <si>
    <t>Безвозмездные поступления</t>
  </si>
  <si>
    <t>803 2 00 0000 00 0000 000</t>
  </si>
  <si>
    <t>903 1 00 0000 00 0000 000</t>
  </si>
  <si>
    <t>ДОХОДЫ ОТ ПРОДАЖИ МАТЕРИАЛЬНЫХ И НЕМАТЕРИАЛЬНЫХ АКТИВОВ</t>
  </si>
  <si>
    <t>903 1 14 0000 00 0000 000</t>
  </si>
  <si>
    <t>903 1 11 0000 00 0000 000</t>
  </si>
  <si>
    <t>ДОХОДЫ ОТ ИСПОЛЬЗОВАНИЯ ИМУЩЕСТВА, НАХОДЯЩЕГОСЯ В ГОСУДАРСТВЕННОЙ И МУНИЦИПАЛЬНОЙ СОБСТВЕННОСТИ</t>
  </si>
  <si>
    <t>НАЛОГОВЫЕ И НЕНАЛОГОВЫЕ ДОХОДЫ</t>
  </si>
  <si>
    <t>892 2 00 0000 00 0000 000</t>
  </si>
  <si>
    <t>БЕЗВОЗМЕЗДНЫЕ ПОСТУПЛЕНИЯ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</si>
  <si>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</si>
  <si>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</si>
  <si>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892 2 02 3000 00 0000 000</t>
  </si>
  <si>
    <t>892 2 02 1000 00 0000 000</t>
  </si>
  <si>
    <t>892 2 02 2000 00 0000 000</t>
  </si>
  <si>
    <t>892 2 02 4000 00 0000 000</t>
  </si>
  <si>
    <t xml:space="preserve">Субвенции бюджетам бюджетной системы Российской Федерации </t>
  </si>
  <si>
    <t>Иные межбюджетные трансферты</t>
  </si>
  <si>
    <t>ДОХОДЫ ОТ ОКАЗАНИЯ ПЛАТНЫХ УСЛУГ И КОМПЕНСАЦИИ ЗАТРАТ ГОСУДАРСТВА</t>
  </si>
  <si>
    <t>875 1 00 0000 00 0000 000</t>
  </si>
  <si>
    <t>875 1 13 0000 00 0000 000</t>
  </si>
  <si>
    <t>875 2 00 0000 00 0000 000</t>
  </si>
  <si>
    <t>875 2 02 2000 00 0000 000</t>
  </si>
  <si>
    <t>875 2 02 3000 00 0000 000</t>
  </si>
  <si>
    <t>875 2 02 4000 00 0000 000</t>
  </si>
  <si>
    <t>Возврат остатков субсидий, субвенций и иных межбюджетных трансфертов, имеющих целевое назначение, прошлых лет</t>
  </si>
  <si>
    <t>875 2 19 0000 00 0000 000</t>
  </si>
  <si>
    <t>856 2 00 0000 00 0000 000</t>
  </si>
  <si>
    <t>856 2 02 2000 00 0000 000</t>
  </si>
  <si>
    <t>856 2 02 4000 00 0000 000</t>
  </si>
  <si>
    <t>Доходы бюджетов муниципальных районов от возврата организациями остатков субсидий прошлых лет</t>
  </si>
  <si>
    <t>856 2 18 0500 00 0000 000</t>
  </si>
  <si>
    <t>803 2 19 0000 00 0000 000</t>
  </si>
  <si>
    <t>803 2 02 4000 00 0000 000</t>
  </si>
  <si>
    <t>803 2 02 3000 00 0000 000</t>
  </si>
  <si>
    <t>803 2 02 2000 00 0000 000</t>
  </si>
  <si>
    <t>Невыясненные поступления</t>
  </si>
  <si>
    <t>803 1 17 0100 00 0000 000</t>
  </si>
  <si>
    <t>803 1 16 0000 00 0000 000</t>
  </si>
  <si>
    <t>803 1 14 0000 00 0000 000</t>
  </si>
  <si>
    <t>803 1 13 0000 00 0000 000</t>
  </si>
  <si>
    <t>803 1 11 0000 00 0000 000</t>
  </si>
  <si>
    <t>803 1 00 0000 00 0000 000</t>
  </si>
  <si>
    <t>435 0 00 0000 00 0000 000</t>
  </si>
  <si>
    <t>435 1 16 0000 00 0000 000</t>
  </si>
  <si>
    <t>435 1 00 0000 00 0000 000</t>
  </si>
  <si>
    <t>301 1 00 0000 00 0000 000</t>
  </si>
  <si>
    <t>301 1 16 0000 00 0000 000</t>
  </si>
  <si>
    <t>188 1 00 0000 00 0000 000</t>
  </si>
  <si>
    <t>188 1 16 0000 00 0000 000</t>
  </si>
  <si>
    <t>182 1 00 0000 00 0000 000</t>
  </si>
  <si>
    <t>104 1 00 0000 00 0000 000</t>
  </si>
  <si>
    <t>048 1 00 0000 00 0000 000</t>
  </si>
  <si>
    <t>ОТЧЕТ</t>
  </si>
  <si>
    <t>об исполнении бюджета муниципального образования "Коношский   муниципальный район" по кодам классификации доходов бюджетов  за 2023 год</t>
  </si>
  <si>
    <t xml:space="preserve">                                                                                       к решению восемнадцатой сессии</t>
  </si>
  <si>
    <t xml:space="preserve">                                                                                       от 26.06.2024г. № 186</t>
  </si>
</sst>
</file>

<file path=xl/styles.xml><?xml version="1.0" encoding="utf-8"?>
<styleSheet xmlns="http://schemas.openxmlformats.org/spreadsheetml/2006/main">
  <numFmts count="2">
    <numFmt numFmtId="164" formatCode="#,##0.0;[Red]\-#,##0.0;0.0"/>
    <numFmt numFmtId="165" formatCode="#,##0.00;[Red]\-#,##0.00;0.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2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" fillId="0" borderId="0"/>
    <xf numFmtId="0" fontId="1" fillId="0" borderId="0"/>
  </cellStyleXfs>
  <cellXfs count="60">
    <xf numFmtId="0" fontId="0" fillId="0" borderId="0" xfId="0"/>
    <xf numFmtId="0" fontId="2" fillId="0" borderId="0" xfId="1"/>
    <xf numFmtId="164" fontId="2" fillId="0" borderId="0" xfId="1" applyNumberFormat="1"/>
    <xf numFmtId="0" fontId="2" fillId="0" borderId="0" xfId="1" applyAlignment="1" applyProtection="1">
      <alignment vertical="top"/>
      <protection hidden="1"/>
    </xf>
    <xf numFmtId="0" fontId="2" fillId="0" borderId="0" xfId="1" applyAlignment="1">
      <alignment vertical="top"/>
    </xf>
    <xf numFmtId="0" fontId="9" fillId="0" borderId="0" xfId="1" applyFont="1" applyProtection="1">
      <protection hidden="1"/>
    </xf>
    <xf numFmtId="0" fontId="9" fillId="0" borderId="0" xfId="1" applyFont="1"/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0" xfId="1" applyFont="1"/>
    <xf numFmtId="0" fontId="0" fillId="0" borderId="0" xfId="0" applyAlignment="1"/>
    <xf numFmtId="165" fontId="8" fillId="0" borderId="2" xfId="1" applyNumberFormat="1" applyFont="1" applyFill="1" applyBorder="1" applyAlignment="1" applyProtection="1">
      <alignment vertical="center"/>
      <protection hidden="1"/>
    </xf>
    <xf numFmtId="0" fontId="8" fillId="0" borderId="1" xfId="1" applyNumberFormat="1" applyFont="1" applyFill="1" applyBorder="1" applyAlignment="1" applyProtection="1">
      <alignment vertical="center" wrapText="1"/>
      <protection hidden="1"/>
    </xf>
    <xf numFmtId="49" fontId="8" fillId="0" borderId="3" xfId="1" applyNumberFormat="1" applyFont="1" applyFill="1" applyBorder="1" applyAlignment="1" applyProtection="1">
      <alignment vertical="center" wrapText="1"/>
      <protection hidden="1"/>
    </xf>
    <xf numFmtId="165" fontId="8" fillId="0" borderId="2" xfId="1" applyNumberFormat="1" applyFont="1" applyFill="1" applyBorder="1" applyAlignment="1" applyProtection="1">
      <alignment horizontal="right" vertical="center"/>
      <protection hidden="1"/>
    </xf>
    <xf numFmtId="0" fontId="12" fillId="0" borderId="0" xfId="0" applyFont="1" applyAlignment="1"/>
    <xf numFmtId="0" fontId="9" fillId="0" borderId="0" xfId="1" applyFont="1" applyAlignment="1">
      <alignment horizontal="right"/>
    </xf>
    <xf numFmtId="0" fontId="11" fillId="0" borderId="3" xfId="1" applyNumberFormat="1" applyFont="1" applyFill="1" applyBorder="1" applyAlignment="1" applyProtection="1">
      <alignment vertical="center"/>
      <protection hidden="1"/>
    </xf>
    <xf numFmtId="0" fontId="8" fillId="0" borderId="3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left" wrapText="1"/>
      <protection hidden="1"/>
    </xf>
    <xf numFmtId="0" fontId="11" fillId="0" borderId="3" xfId="1" applyNumberFormat="1" applyFont="1" applyFill="1" applyBorder="1" applyAlignment="1" applyProtection="1">
      <alignment horizontal="right" vertical="center"/>
      <protection hidden="1"/>
    </xf>
    <xf numFmtId="49" fontId="14" fillId="0" borderId="3" xfId="1" applyNumberFormat="1" applyFont="1" applyFill="1" applyBorder="1" applyAlignment="1" applyProtection="1">
      <alignment vertical="center" wrapText="1"/>
      <protection hidden="1"/>
    </xf>
    <xf numFmtId="0" fontId="14" fillId="0" borderId="1" xfId="1" applyNumberFormat="1" applyFont="1" applyFill="1" applyBorder="1" applyAlignment="1" applyProtection="1">
      <alignment vertical="center" wrapText="1"/>
      <protection hidden="1"/>
    </xf>
    <xf numFmtId="165" fontId="14" fillId="0" borderId="2" xfId="1" applyNumberFormat="1" applyFont="1" applyFill="1" applyBorder="1" applyAlignment="1" applyProtection="1">
      <alignment horizontal="right" vertical="center"/>
      <protection hidden="1"/>
    </xf>
    <xf numFmtId="49" fontId="11" fillId="0" borderId="3" xfId="1" applyNumberFormat="1" applyFont="1" applyFill="1" applyBorder="1" applyAlignment="1" applyProtection="1">
      <alignment horizontal="right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3" xfId="1" applyNumberFormat="1" applyFont="1" applyFill="1" applyBorder="1" applyAlignment="1" applyProtection="1">
      <alignment horizontal="right"/>
      <protection hidden="1"/>
    </xf>
    <xf numFmtId="0" fontId="14" fillId="0" borderId="3" xfId="1" applyNumberFormat="1" applyFont="1" applyFill="1" applyBorder="1" applyAlignment="1" applyProtection="1">
      <alignment horizontal="right" vertical="center"/>
      <protection hidden="1"/>
    </xf>
    <xf numFmtId="0" fontId="14" fillId="0" borderId="3" xfId="1" applyNumberFormat="1" applyFont="1" applyFill="1" applyBorder="1" applyAlignment="1" applyProtection="1">
      <alignment horizontal="left"/>
      <protection hidden="1"/>
    </xf>
    <xf numFmtId="49" fontId="14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14" fillId="0" borderId="2" xfId="1" applyNumberFormat="1" applyFont="1" applyFill="1" applyBorder="1" applyAlignment="1" applyProtection="1">
      <alignment vertical="center"/>
      <protection hidden="1"/>
    </xf>
    <xf numFmtId="165" fontId="14" fillId="0" borderId="2" xfId="1" applyNumberFormat="1" applyFont="1" applyFill="1" applyBorder="1" applyAlignment="1" applyProtection="1">
      <alignment horizontal="right"/>
      <protection hidden="1"/>
    </xf>
    <xf numFmtId="0" fontId="14" fillId="0" borderId="3" xfId="1" applyNumberFormat="1" applyFont="1" applyFill="1" applyBorder="1" applyAlignment="1" applyProtection="1">
      <alignment vertical="center"/>
      <protection hidden="1"/>
    </xf>
    <xf numFmtId="0" fontId="2" fillId="0" borderId="0" xfId="1" applyAlignment="1" applyProtection="1">
      <alignment horizontal="center"/>
      <protection hidden="1"/>
    </xf>
    <xf numFmtId="49" fontId="14" fillId="0" borderId="8" xfId="1" applyNumberFormat="1" applyFont="1" applyBorder="1" applyAlignment="1" applyProtection="1">
      <alignment horizontal="center" vertical="center" wrapText="1"/>
      <protection hidden="1"/>
    </xf>
    <xf numFmtId="0" fontId="1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0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3" xfId="0" applyFont="1" applyBorder="1" applyAlignment="1">
      <alignment vertical="center" wrapText="1"/>
    </xf>
    <xf numFmtId="0" fontId="11" fillId="0" borderId="1" xfId="1" applyNumberFormat="1" applyFont="1" applyFill="1" applyBorder="1" applyAlignment="1" applyProtection="1">
      <alignment vertical="top" wrapText="1"/>
      <protection hidden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3" xfId="0" applyFont="1" applyBorder="1" applyAlignment="1">
      <alignment vertical="center" wrapText="1"/>
    </xf>
    <xf numFmtId="0" fontId="15" fillId="0" borderId="0" xfId="0" applyFont="1" applyAlignment="1">
      <alignment horizontal="left" wrapText="1"/>
    </xf>
    <xf numFmtId="0" fontId="11" fillId="0" borderId="3" xfId="1" applyNumberFormat="1" applyFont="1" applyFill="1" applyBorder="1" applyAlignment="1" applyProtection="1">
      <alignment horizontal="right"/>
      <protection hidden="1"/>
    </xf>
    <xf numFmtId="0" fontId="11" fillId="0" borderId="1" xfId="1" applyNumberFormat="1" applyFont="1" applyFill="1" applyBorder="1" applyAlignment="1" applyProtection="1">
      <alignment horizontal="left" wrapText="1"/>
      <protection hidden="1"/>
    </xf>
    <xf numFmtId="0" fontId="14" fillId="0" borderId="15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14" fillId="0" borderId="14" xfId="0" applyFont="1" applyBorder="1" applyAlignment="1">
      <alignment vertical="center" wrapText="1"/>
    </xf>
    <xf numFmtId="49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11" fillId="0" borderId="4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Font="1" applyBorder="1" applyAlignment="1">
      <alignment vertical="top"/>
    </xf>
    <xf numFmtId="0" fontId="16" fillId="0" borderId="9" xfId="1" applyFont="1" applyBorder="1"/>
    <xf numFmtId="4" fontId="16" fillId="0" borderId="10" xfId="1" applyNumberFormat="1" applyFont="1" applyBorder="1"/>
    <xf numFmtId="165" fontId="14" fillId="0" borderId="12" xfId="1" applyNumberFormat="1" applyFont="1" applyFill="1" applyBorder="1" applyAlignment="1" applyProtection="1">
      <alignment horizontal="right" vertical="center"/>
      <protection hidden="1"/>
    </xf>
    <xf numFmtId="0" fontId="17" fillId="0" borderId="0" xfId="1" applyFont="1" applyAlignment="1" applyProtection="1">
      <alignment horizontal="center"/>
      <protection hidden="1"/>
    </xf>
    <xf numFmtId="0" fontId="7" fillId="0" borderId="0" xfId="1" applyFont="1" applyAlignment="1" applyProtection="1">
      <alignment horizontal="center" vertical="center" wrapText="1"/>
      <protection hidden="1"/>
    </xf>
    <xf numFmtId="0" fontId="12" fillId="0" borderId="0" xfId="0" applyFont="1" applyAlignment="1"/>
    <xf numFmtId="0" fontId="6" fillId="0" borderId="0" xfId="1" applyFont="1" applyBorder="1" applyAlignment="1" applyProtection="1">
      <protection hidden="1"/>
    </xf>
    <xf numFmtId="0" fontId="2" fillId="0" borderId="0" xfId="1" applyAlignment="1" applyProtection="1">
      <alignment horizontal="center"/>
      <protection hidden="1"/>
    </xf>
  </cellXfs>
  <cellStyles count="13">
    <cellStyle name="Обычный" xfId="0" builtinId="0"/>
    <cellStyle name="Обычный 2" xfId="1"/>
    <cellStyle name="Обычный 2 2" xfId="3"/>
    <cellStyle name="Обычный 2 3" xfId="4"/>
    <cellStyle name="Обычный 2 4" xfId="5"/>
    <cellStyle name="Обычный 2 5" xfId="6"/>
    <cellStyle name="Обычный 2 6" xfId="7"/>
    <cellStyle name="Обычный 2 7" xfId="8"/>
    <cellStyle name="Обычный 2 8" xfId="9"/>
    <cellStyle name="Обычный 2 9" xfId="11"/>
    <cellStyle name="Обычный 3" xfId="10"/>
    <cellStyle name="Обычный 4" xfId="12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89"/>
  <sheetViews>
    <sheetView showGridLines="0" tabSelected="1" workbookViewId="0">
      <selection activeCell="A8" sqref="A8:B8"/>
    </sheetView>
  </sheetViews>
  <sheetFormatPr defaultColWidth="7.140625" defaultRowHeight="12.75"/>
  <cols>
    <col min="1" max="1" width="24" style="4" customWidth="1"/>
    <col min="2" max="2" width="53.28515625" style="6" customWidth="1"/>
    <col min="3" max="3" width="25.7109375" style="1" customWidth="1"/>
    <col min="4" max="212" width="7.140625" style="1" customWidth="1"/>
    <col min="213" max="16384" width="7.140625" style="1"/>
  </cols>
  <sheetData>
    <row r="1" spans="1:4" ht="18.75">
      <c r="A1" s="57" t="s">
        <v>240</v>
      </c>
      <c r="B1" s="57"/>
      <c r="C1" s="57"/>
      <c r="D1" s="8"/>
    </row>
    <row r="2" spans="1:4" ht="18.75">
      <c r="A2" s="57" t="s">
        <v>316</v>
      </c>
      <c r="B2" s="57"/>
      <c r="C2" s="57"/>
      <c r="D2" s="14"/>
    </row>
    <row r="3" spans="1:4" ht="18.75">
      <c r="A3" s="58" t="s">
        <v>239</v>
      </c>
      <c r="B3" s="58"/>
      <c r="C3" s="58"/>
      <c r="D3" s="8"/>
    </row>
    <row r="4" spans="1:4" ht="18.75">
      <c r="A4" s="58" t="s">
        <v>238</v>
      </c>
      <c r="B4" s="58"/>
      <c r="C4" s="58"/>
      <c r="D4" s="8"/>
    </row>
    <row r="5" spans="1:4" ht="18.75">
      <c r="A5" s="58" t="s">
        <v>236</v>
      </c>
      <c r="B5" s="58"/>
      <c r="C5" s="58"/>
      <c r="D5" s="8"/>
    </row>
    <row r="6" spans="1:4" ht="18.75">
      <c r="A6" s="57" t="s">
        <v>237</v>
      </c>
      <c r="B6" s="57"/>
      <c r="C6" s="57"/>
      <c r="D6" s="8"/>
    </row>
    <row r="7" spans="1:4" ht="21" customHeight="1">
      <c r="A7" s="57" t="s">
        <v>317</v>
      </c>
      <c r="B7" s="57"/>
      <c r="C7" s="57"/>
      <c r="D7" s="8"/>
    </row>
    <row r="8" spans="1:4" ht="11.25">
      <c r="A8" s="59"/>
      <c r="B8" s="59"/>
    </row>
    <row r="9" spans="1:4" ht="30" customHeight="1">
      <c r="A9" s="32"/>
      <c r="B9" s="55" t="s">
        <v>314</v>
      </c>
    </row>
    <row r="10" spans="1:4" ht="63" customHeight="1">
      <c r="A10" s="56" t="s">
        <v>315</v>
      </c>
      <c r="B10" s="56"/>
      <c r="C10" s="56"/>
      <c r="D10" s="9"/>
    </row>
    <row r="11" spans="1:4" ht="13.5" thickBot="1">
      <c r="A11" s="3"/>
      <c r="B11" s="5"/>
      <c r="C11" s="15" t="s">
        <v>242</v>
      </c>
    </row>
    <row r="12" spans="1:4" ht="37.9" customHeight="1" thickBot="1">
      <c r="A12" s="33" t="s">
        <v>243</v>
      </c>
      <c r="B12" s="34" t="s">
        <v>244</v>
      </c>
      <c r="C12" s="35" t="s">
        <v>241</v>
      </c>
    </row>
    <row r="13" spans="1:4" ht="15" customHeight="1">
      <c r="A13" s="36" t="s">
        <v>87</v>
      </c>
      <c r="B13" s="37">
        <v>2</v>
      </c>
      <c r="C13" s="38">
        <v>3</v>
      </c>
    </row>
    <row r="14" spans="1:4" ht="25.9" customHeight="1">
      <c r="A14" s="12" t="s">
        <v>224</v>
      </c>
      <c r="B14" s="11" t="s">
        <v>59</v>
      </c>
      <c r="C14" s="10">
        <f>SUM(C15)</f>
        <v>751258.6</v>
      </c>
    </row>
    <row r="15" spans="1:4" ht="25.9" customHeight="1">
      <c r="A15" s="20" t="s">
        <v>245</v>
      </c>
      <c r="B15" s="39" t="s">
        <v>268</v>
      </c>
      <c r="C15" s="29">
        <f>SUM(C16)</f>
        <v>751258.6</v>
      </c>
    </row>
    <row r="16" spans="1:4" ht="25.9" customHeight="1">
      <c r="A16" s="31" t="s">
        <v>247</v>
      </c>
      <c r="B16" s="21" t="s">
        <v>246</v>
      </c>
      <c r="C16" s="29">
        <v>751258.6</v>
      </c>
    </row>
    <row r="17" spans="1:3" ht="48.75">
      <c r="A17" s="16" t="s">
        <v>88</v>
      </c>
      <c r="B17" s="40" t="s">
        <v>58</v>
      </c>
      <c r="C17" s="29">
        <v>751258.6</v>
      </c>
    </row>
    <row r="18" spans="1:3" ht="27" customHeight="1">
      <c r="A18" s="12" t="s">
        <v>225</v>
      </c>
      <c r="B18" s="11" t="s">
        <v>57</v>
      </c>
      <c r="C18" s="13">
        <f>SUM(C19)</f>
        <v>1080834.4700000002</v>
      </c>
    </row>
    <row r="19" spans="1:3" ht="22.15" customHeight="1">
      <c r="A19" s="27" t="s">
        <v>313</v>
      </c>
      <c r="B19" s="39" t="s">
        <v>268</v>
      </c>
      <c r="C19" s="22">
        <f>SUM(C20)</f>
        <v>1080834.4700000002</v>
      </c>
    </row>
    <row r="20" spans="1:3" ht="27" customHeight="1">
      <c r="A20" s="20" t="s">
        <v>248</v>
      </c>
      <c r="B20" s="21" t="s">
        <v>249</v>
      </c>
      <c r="C20" s="22">
        <v>1080834.4700000002</v>
      </c>
    </row>
    <row r="21" spans="1:3" ht="19.5">
      <c r="A21" s="19" t="s">
        <v>89</v>
      </c>
      <c r="B21" s="40" t="s">
        <v>60</v>
      </c>
      <c r="C21" s="29">
        <v>16412.16</v>
      </c>
    </row>
    <row r="22" spans="1:3" ht="29.25">
      <c r="A22" s="19" t="s">
        <v>90</v>
      </c>
      <c r="B22" s="7" t="s">
        <v>56</v>
      </c>
      <c r="C22" s="22">
        <v>835295.03</v>
      </c>
    </row>
    <row r="23" spans="1:3" ht="29.25">
      <c r="A23" s="19" t="s">
        <v>91</v>
      </c>
      <c r="B23" s="7" t="s">
        <v>55</v>
      </c>
      <c r="C23" s="22">
        <v>78310.509999999995</v>
      </c>
    </row>
    <row r="24" spans="1:3" ht="31.15" customHeight="1">
      <c r="A24" s="19" t="s">
        <v>92</v>
      </c>
      <c r="B24" s="41" t="s">
        <v>93</v>
      </c>
      <c r="C24" s="22">
        <v>8072.09</v>
      </c>
    </row>
    <row r="25" spans="1:3" ht="29.25">
      <c r="A25" s="19" t="s">
        <v>94</v>
      </c>
      <c r="B25" s="7" t="s">
        <v>61</v>
      </c>
      <c r="C25" s="22">
        <v>-197568.24</v>
      </c>
    </row>
    <row r="26" spans="1:3" ht="19.5">
      <c r="A26" s="19" t="s">
        <v>95</v>
      </c>
      <c r="B26" s="7" t="s">
        <v>76</v>
      </c>
      <c r="C26" s="22">
        <v>11193.31</v>
      </c>
    </row>
    <row r="27" spans="1:3" ht="29.25">
      <c r="A27" s="19" t="s">
        <v>96</v>
      </c>
      <c r="B27" s="7" t="s">
        <v>62</v>
      </c>
      <c r="C27" s="22">
        <v>329119.61</v>
      </c>
    </row>
    <row r="28" spans="1:3" ht="22.15" customHeight="1">
      <c r="A28" s="12" t="s">
        <v>226</v>
      </c>
      <c r="B28" s="11" t="s">
        <v>50</v>
      </c>
      <c r="C28" s="13">
        <f>SUM(C29)</f>
        <v>409300</v>
      </c>
    </row>
    <row r="29" spans="1:3" ht="19.149999999999999" customHeight="1">
      <c r="A29" s="27" t="s">
        <v>312</v>
      </c>
      <c r="B29" s="39" t="s">
        <v>268</v>
      </c>
      <c r="C29" s="22">
        <f>SUM(C30)</f>
        <v>409300</v>
      </c>
    </row>
    <row r="30" spans="1:3" ht="18" customHeight="1">
      <c r="A30" s="20" t="s">
        <v>250</v>
      </c>
      <c r="B30" s="21" t="s">
        <v>251</v>
      </c>
      <c r="C30" s="22">
        <v>409300</v>
      </c>
    </row>
    <row r="31" spans="1:3" ht="87.75">
      <c r="A31" s="19" t="s">
        <v>97</v>
      </c>
      <c r="B31" s="7" t="s">
        <v>49</v>
      </c>
      <c r="C31" s="22">
        <v>409300</v>
      </c>
    </row>
    <row r="32" spans="1:3" ht="19.899999999999999" customHeight="1">
      <c r="A32" s="12" t="s">
        <v>227</v>
      </c>
      <c r="B32" s="11" t="s">
        <v>44</v>
      </c>
      <c r="C32" s="13">
        <f>SUM(C33)</f>
        <v>157027930.94</v>
      </c>
    </row>
    <row r="33" spans="1:3" ht="19.899999999999999" customHeight="1">
      <c r="A33" s="27" t="s">
        <v>311</v>
      </c>
      <c r="B33" s="39" t="s">
        <v>268</v>
      </c>
      <c r="C33" s="22">
        <f>SUM(C34+C45+C50+C62+C64)</f>
        <v>157027930.94</v>
      </c>
    </row>
    <row r="34" spans="1:3" ht="19.899999999999999" customHeight="1">
      <c r="A34" s="28" t="s">
        <v>253</v>
      </c>
      <c r="B34" s="21" t="s">
        <v>252</v>
      </c>
      <c r="C34" s="22">
        <f>SUM(C35:C44)</f>
        <v>114879171.41999999</v>
      </c>
    </row>
    <row r="35" spans="1:3" ht="58.5">
      <c r="A35" s="19" t="s">
        <v>99</v>
      </c>
      <c r="B35" s="7" t="s">
        <v>43</v>
      </c>
      <c r="C35" s="22">
        <v>112101536.72</v>
      </c>
    </row>
    <row r="36" spans="1:3" ht="58.5">
      <c r="A36" s="19" t="s">
        <v>100</v>
      </c>
      <c r="B36" s="7" t="s">
        <v>42</v>
      </c>
      <c r="C36" s="22">
        <v>47002.02</v>
      </c>
    </row>
    <row r="37" spans="1:3" ht="68.25">
      <c r="A37" s="19" t="s">
        <v>101</v>
      </c>
      <c r="B37" s="7" t="s">
        <v>41</v>
      </c>
      <c r="C37" s="22">
        <v>422722.39</v>
      </c>
    </row>
    <row r="38" spans="1:3" ht="68.25">
      <c r="A38" s="19" t="s">
        <v>102</v>
      </c>
      <c r="B38" s="7" t="s">
        <v>40</v>
      </c>
      <c r="C38" s="22">
        <v>536.74</v>
      </c>
    </row>
    <row r="39" spans="1:3" ht="19.5">
      <c r="A39" s="19" t="s">
        <v>103</v>
      </c>
      <c r="B39" s="7" t="s">
        <v>39</v>
      </c>
      <c r="C39" s="22">
        <v>1001469.69</v>
      </c>
    </row>
    <row r="40" spans="1:3" ht="39">
      <c r="A40" s="19" t="s">
        <v>104</v>
      </c>
      <c r="B40" s="7" t="s">
        <v>38</v>
      </c>
      <c r="C40" s="22">
        <v>1777.13</v>
      </c>
    </row>
    <row r="41" spans="1:3" ht="58.5">
      <c r="A41" s="19" t="s">
        <v>105</v>
      </c>
      <c r="B41" s="7" t="s">
        <v>37</v>
      </c>
      <c r="C41" s="22">
        <v>743032.64</v>
      </c>
    </row>
    <row r="42" spans="1:3" ht="58.5">
      <c r="A42" s="19" t="s">
        <v>106</v>
      </c>
      <c r="B42" s="7" t="s">
        <v>63</v>
      </c>
      <c r="C42" s="22">
        <v>24318.58</v>
      </c>
    </row>
    <row r="43" spans="1:3" ht="39">
      <c r="A43" s="19" t="s">
        <v>107</v>
      </c>
      <c r="B43" s="7" t="s">
        <v>108</v>
      </c>
      <c r="C43" s="22">
        <v>512228</v>
      </c>
    </row>
    <row r="44" spans="1:3" ht="29.25">
      <c r="A44" s="19" t="s">
        <v>109</v>
      </c>
      <c r="B44" s="7" t="s">
        <v>110</v>
      </c>
      <c r="C44" s="22">
        <v>24547.51</v>
      </c>
    </row>
    <row r="45" spans="1:3" ht="24">
      <c r="A45" s="26" t="s">
        <v>255</v>
      </c>
      <c r="B45" s="24" t="s">
        <v>254</v>
      </c>
      <c r="C45" s="22">
        <f>SUM(C46:C49)</f>
        <v>21080729.48</v>
      </c>
    </row>
    <row r="46" spans="1:3" ht="58.5">
      <c r="A46" s="19" t="s">
        <v>111</v>
      </c>
      <c r="B46" s="7" t="s">
        <v>54</v>
      </c>
      <c r="C46" s="22">
        <v>10923075.16</v>
      </c>
    </row>
    <row r="47" spans="1:3" ht="68.25">
      <c r="A47" s="19" t="s">
        <v>112</v>
      </c>
      <c r="B47" s="7" t="s">
        <v>53</v>
      </c>
      <c r="C47" s="22">
        <v>57050.080000000002</v>
      </c>
    </row>
    <row r="48" spans="1:3" ht="58.5">
      <c r="A48" s="19" t="s">
        <v>113</v>
      </c>
      <c r="B48" s="7" t="s">
        <v>52</v>
      </c>
      <c r="C48" s="22">
        <v>11289850.439999999</v>
      </c>
    </row>
    <row r="49" spans="1:4" ht="58.5">
      <c r="A49" s="19" t="s">
        <v>114</v>
      </c>
      <c r="B49" s="7" t="s">
        <v>51</v>
      </c>
      <c r="C49" s="22">
        <v>-1189246.2</v>
      </c>
      <c r="D49" s="2"/>
    </row>
    <row r="50" spans="1:4" ht="15" customHeight="1">
      <c r="A50" s="26" t="s">
        <v>256</v>
      </c>
      <c r="B50" s="24" t="s">
        <v>257</v>
      </c>
      <c r="C50" s="22">
        <f>SUM(C51:C61)</f>
        <v>8678869.5800000001</v>
      </c>
      <c r="D50" s="2"/>
    </row>
    <row r="51" spans="1:4" ht="29.25">
      <c r="A51" s="19" t="s">
        <v>115</v>
      </c>
      <c r="B51" s="7" t="s">
        <v>64</v>
      </c>
      <c r="C51" s="22">
        <v>4116328.51</v>
      </c>
    </row>
    <row r="52" spans="1:4" ht="29.25">
      <c r="A52" s="19" t="s">
        <v>116</v>
      </c>
      <c r="B52" s="7" t="s">
        <v>65</v>
      </c>
      <c r="C52" s="22">
        <v>1238.0899999999999</v>
      </c>
    </row>
    <row r="53" spans="1:4" ht="39">
      <c r="A53" s="19" t="s">
        <v>117</v>
      </c>
      <c r="B53" s="7" t="s">
        <v>66</v>
      </c>
      <c r="C53" s="22">
        <v>2206648.4300000002</v>
      </c>
    </row>
    <row r="54" spans="1:4" ht="39">
      <c r="A54" s="19" t="s">
        <v>118</v>
      </c>
      <c r="B54" s="7" t="s">
        <v>119</v>
      </c>
      <c r="C54" s="22">
        <v>48.45</v>
      </c>
    </row>
    <row r="55" spans="1:4" ht="29.25">
      <c r="A55" s="19" t="s">
        <v>120</v>
      </c>
      <c r="B55" s="7" t="s">
        <v>121</v>
      </c>
      <c r="C55" s="22">
        <v>0.49</v>
      </c>
    </row>
    <row r="56" spans="1:4" ht="29.25">
      <c r="A56" s="19" t="s">
        <v>122</v>
      </c>
      <c r="B56" s="7" t="s">
        <v>123</v>
      </c>
      <c r="C56" s="22">
        <v>2.13</v>
      </c>
    </row>
    <row r="57" spans="1:4" ht="29.25">
      <c r="A57" s="19" t="s">
        <v>124</v>
      </c>
      <c r="B57" s="7" t="s">
        <v>36</v>
      </c>
      <c r="C57" s="22">
        <v>-197201.01</v>
      </c>
    </row>
    <row r="58" spans="1:4" ht="29.25">
      <c r="A58" s="19" t="s">
        <v>125</v>
      </c>
      <c r="B58" s="7" t="s">
        <v>35</v>
      </c>
      <c r="C58" s="22">
        <v>-8755.35</v>
      </c>
    </row>
    <row r="59" spans="1:4" ht="39">
      <c r="A59" s="19" t="s">
        <v>126</v>
      </c>
      <c r="B59" s="7" t="s">
        <v>127</v>
      </c>
      <c r="C59" s="22">
        <v>-21456.41</v>
      </c>
    </row>
    <row r="60" spans="1:4" ht="19.5">
      <c r="A60" s="19" t="s">
        <v>128</v>
      </c>
      <c r="B60" s="7" t="s">
        <v>34</v>
      </c>
      <c r="C60" s="22">
        <v>1978246.2</v>
      </c>
    </row>
    <row r="61" spans="1:4" ht="39">
      <c r="A61" s="19" t="s">
        <v>129</v>
      </c>
      <c r="B61" s="7" t="s">
        <v>67</v>
      </c>
      <c r="C61" s="22">
        <v>603770.05000000005</v>
      </c>
    </row>
    <row r="62" spans="1:4" ht="12">
      <c r="A62" s="26" t="s">
        <v>259</v>
      </c>
      <c r="B62" s="24" t="s">
        <v>258</v>
      </c>
      <c r="C62" s="22">
        <f>SUM(C63)</f>
        <v>9407097.4100000001</v>
      </c>
    </row>
    <row r="63" spans="1:4" ht="19.5">
      <c r="A63" s="19" t="s">
        <v>130</v>
      </c>
      <c r="B63" s="7" t="s">
        <v>131</v>
      </c>
      <c r="C63" s="22">
        <v>9407097.4100000001</v>
      </c>
    </row>
    <row r="64" spans="1:4" ht="12">
      <c r="A64" s="26" t="s">
        <v>260</v>
      </c>
      <c r="B64" s="24" t="s">
        <v>251</v>
      </c>
      <c r="C64" s="22">
        <f>SUM(C65:C66)</f>
        <v>2982063.0500000003</v>
      </c>
    </row>
    <row r="65" spans="1:3" ht="29.25">
      <c r="A65" s="19" t="s">
        <v>132</v>
      </c>
      <c r="B65" s="7" t="s">
        <v>68</v>
      </c>
      <c r="C65" s="22">
        <v>3014672.41</v>
      </c>
    </row>
    <row r="66" spans="1:3" ht="39">
      <c r="A66" s="19" t="s">
        <v>133</v>
      </c>
      <c r="B66" s="7" t="s">
        <v>69</v>
      </c>
      <c r="C66" s="22">
        <v>-32609.360000000001</v>
      </c>
    </row>
    <row r="67" spans="1:3" ht="18.600000000000001" customHeight="1">
      <c r="A67" s="12" t="s">
        <v>234</v>
      </c>
      <c r="B67" s="11" t="s">
        <v>33</v>
      </c>
      <c r="C67" s="13">
        <f>SUM(C68)</f>
        <v>19039.57</v>
      </c>
    </row>
    <row r="68" spans="1:3" ht="18.600000000000001" customHeight="1">
      <c r="A68" s="25" t="s">
        <v>309</v>
      </c>
      <c r="B68" s="39" t="s">
        <v>268</v>
      </c>
      <c r="C68" s="22">
        <f>SUM(C69)</f>
        <v>19039.57</v>
      </c>
    </row>
    <row r="69" spans="1:3" ht="18.600000000000001" customHeight="1">
      <c r="A69" s="25" t="s">
        <v>310</v>
      </c>
      <c r="B69" s="39" t="s">
        <v>246</v>
      </c>
      <c r="C69" s="22">
        <f>SUM(C70)</f>
        <v>19039.57</v>
      </c>
    </row>
    <row r="70" spans="1:3" ht="39">
      <c r="A70" s="19" t="s">
        <v>134</v>
      </c>
      <c r="B70" s="7" t="s">
        <v>17</v>
      </c>
      <c r="C70" s="22">
        <v>19039.57</v>
      </c>
    </row>
    <row r="71" spans="1:3" ht="19.899999999999999" customHeight="1">
      <c r="A71" s="12" t="s">
        <v>233</v>
      </c>
      <c r="B71" s="11" t="s">
        <v>32</v>
      </c>
      <c r="C71" s="13">
        <f>SUM(C72)</f>
        <v>40440.839999999997</v>
      </c>
    </row>
    <row r="72" spans="1:3" ht="19.899999999999999" customHeight="1">
      <c r="A72" s="25" t="s">
        <v>307</v>
      </c>
      <c r="B72" s="39" t="s">
        <v>268</v>
      </c>
      <c r="C72" s="22">
        <f>SUM(C73)</f>
        <v>40440.839999999997</v>
      </c>
    </row>
    <row r="73" spans="1:3" ht="19.899999999999999" customHeight="1">
      <c r="A73" s="25" t="s">
        <v>308</v>
      </c>
      <c r="B73" s="39" t="s">
        <v>246</v>
      </c>
      <c r="C73" s="22">
        <f>SUM(C74:C80)</f>
        <v>40440.839999999997</v>
      </c>
    </row>
    <row r="74" spans="1:3" ht="39">
      <c r="A74" s="19" t="s">
        <v>135</v>
      </c>
      <c r="B74" s="7" t="s">
        <v>30</v>
      </c>
      <c r="C74" s="22">
        <v>14625.21</v>
      </c>
    </row>
    <row r="75" spans="1:3" ht="39">
      <c r="A75" s="19" t="s">
        <v>136</v>
      </c>
      <c r="B75" s="7" t="s">
        <v>30</v>
      </c>
      <c r="C75" s="22">
        <v>1500</v>
      </c>
    </row>
    <row r="76" spans="1:3" ht="48.75">
      <c r="A76" s="19" t="s">
        <v>137</v>
      </c>
      <c r="B76" s="7" t="s">
        <v>29</v>
      </c>
      <c r="C76" s="22">
        <v>19015.63</v>
      </c>
    </row>
    <row r="77" spans="1:3" ht="58.5">
      <c r="A77" s="19" t="s">
        <v>138</v>
      </c>
      <c r="B77" s="7" t="s">
        <v>77</v>
      </c>
      <c r="C77" s="22">
        <v>750</v>
      </c>
    </row>
    <row r="78" spans="1:3" ht="39">
      <c r="A78" s="19" t="s">
        <v>139</v>
      </c>
      <c r="B78" s="7" t="s">
        <v>70</v>
      </c>
      <c r="C78" s="22">
        <v>300</v>
      </c>
    </row>
    <row r="79" spans="1:3" ht="58.5">
      <c r="A79" s="19" t="s">
        <v>140</v>
      </c>
      <c r="B79" s="7" t="s">
        <v>71</v>
      </c>
      <c r="C79" s="22">
        <v>250</v>
      </c>
    </row>
    <row r="80" spans="1:3" ht="48.75">
      <c r="A80" s="19" t="s">
        <v>141</v>
      </c>
      <c r="B80" s="7" t="s">
        <v>20</v>
      </c>
      <c r="C80" s="22">
        <v>4000</v>
      </c>
    </row>
    <row r="81" spans="1:3" ht="36">
      <c r="A81" s="12" t="s">
        <v>304</v>
      </c>
      <c r="B81" s="11" t="s">
        <v>31</v>
      </c>
      <c r="C81" s="13">
        <f>SUM(C82)</f>
        <v>722675.4800000001</v>
      </c>
    </row>
    <row r="82" spans="1:3" ht="12">
      <c r="A82" s="25" t="s">
        <v>306</v>
      </c>
      <c r="B82" s="39" t="s">
        <v>268</v>
      </c>
      <c r="C82" s="22">
        <f>SUM(C83)</f>
        <v>722675.4800000001</v>
      </c>
    </row>
    <row r="83" spans="1:3" ht="12">
      <c r="A83" s="25" t="s">
        <v>305</v>
      </c>
      <c r="B83" s="39" t="s">
        <v>246</v>
      </c>
      <c r="C83" s="22">
        <f>SUM(C84:C109)</f>
        <v>722675.4800000001</v>
      </c>
    </row>
    <row r="84" spans="1:3" ht="48.75">
      <c r="A84" s="19" t="s">
        <v>142</v>
      </c>
      <c r="B84" s="7" t="s">
        <v>143</v>
      </c>
      <c r="C84" s="22">
        <v>50</v>
      </c>
    </row>
    <row r="85" spans="1:3" ht="39">
      <c r="A85" s="19" t="s">
        <v>144</v>
      </c>
      <c r="B85" s="7" t="s">
        <v>30</v>
      </c>
      <c r="C85" s="22">
        <v>31123.97</v>
      </c>
    </row>
    <row r="86" spans="1:3" ht="87.75">
      <c r="A86" s="19" t="s">
        <v>145</v>
      </c>
      <c r="B86" s="7" t="s">
        <v>146</v>
      </c>
      <c r="C86" s="22">
        <v>2000</v>
      </c>
    </row>
    <row r="87" spans="1:3" ht="68.25">
      <c r="A87" s="19" t="s">
        <v>147</v>
      </c>
      <c r="B87" s="7" t="s">
        <v>78</v>
      </c>
      <c r="C87" s="22">
        <v>4751.7700000000004</v>
      </c>
    </row>
    <row r="88" spans="1:3" ht="48.75">
      <c r="A88" s="19" t="s">
        <v>148</v>
      </c>
      <c r="B88" s="7" t="s">
        <v>29</v>
      </c>
      <c r="C88" s="22">
        <v>111985.7</v>
      </c>
    </row>
    <row r="89" spans="1:3" ht="39">
      <c r="A89" s="19" t="s">
        <v>149</v>
      </c>
      <c r="B89" s="7" t="s">
        <v>28</v>
      </c>
      <c r="C89" s="22">
        <v>1738.66</v>
      </c>
    </row>
    <row r="90" spans="1:3" ht="39">
      <c r="A90" s="19" t="s">
        <v>150</v>
      </c>
      <c r="B90" s="7" t="s">
        <v>28</v>
      </c>
      <c r="C90" s="22">
        <v>3190.01</v>
      </c>
    </row>
    <row r="91" spans="1:3" ht="58.5">
      <c r="A91" s="19" t="s">
        <v>151</v>
      </c>
      <c r="B91" s="7" t="s">
        <v>152</v>
      </c>
      <c r="C91" s="22">
        <v>32500</v>
      </c>
    </row>
    <row r="92" spans="1:3" ht="58.5">
      <c r="A92" s="19" t="s">
        <v>153</v>
      </c>
      <c r="B92" s="7" t="s">
        <v>72</v>
      </c>
      <c r="C92" s="22">
        <v>250379.98</v>
      </c>
    </row>
    <row r="93" spans="1:3" ht="39">
      <c r="A93" s="19" t="s">
        <v>154</v>
      </c>
      <c r="B93" s="7" t="s">
        <v>73</v>
      </c>
      <c r="C93" s="22">
        <v>12250</v>
      </c>
    </row>
    <row r="94" spans="1:3" ht="58.5">
      <c r="A94" s="19" t="s">
        <v>155</v>
      </c>
      <c r="B94" s="7" t="s">
        <v>156</v>
      </c>
      <c r="C94" s="22">
        <v>4000</v>
      </c>
    </row>
    <row r="95" spans="1:3" ht="78">
      <c r="A95" s="19" t="s">
        <v>157</v>
      </c>
      <c r="B95" s="7" t="s">
        <v>158</v>
      </c>
      <c r="C95" s="22">
        <v>78.13</v>
      </c>
    </row>
    <row r="96" spans="1:3" ht="48.75">
      <c r="A96" s="19" t="s">
        <v>159</v>
      </c>
      <c r="B96" s="7" t="s">
        <v>27</v>
      </c>
      <c r="C96" s="22">
        <v>59697.42</v>
      </c>
    </row>
    <row r="97" spans="1:3" ht="48.75">
      <c r="A97" s="19" t="s">
        <v>160</v>
      </c>
      <c r="B97" s="7" t="s">
        <v>27</v>
      </c>
      <c r="C97" s="22">
        <v>9873.83</v>
      </c>
    </row>
    <row r="98" spans="1:3" ht="78">
      <c r="A98" s="19" t="s">
        <v>161</v>
      </c>
      <c r="B98" s="7" t="s">
        <v>79</v>
      </c>
      <c r="C98" s="22">
        <v>300</v>
      </c>
    </row>
    <row r="99" spans="1:3" ht="58.5">
      <c r="A99" s="19" t="s">
        <v>162</v>
      </c>
      <c r="B99" s="7" t="s">
        <v>26</v>
      </c>
      <c r="C99" s="22">
        <v>1650</v>
      </c>
    </row>
    <row r="100" spans="1:3" ht="48.75">
      <c r="A100" s="19" t="s">
        <v>163</v>
      </c>
      <c r="B100" s="7" t="s">
        <v>25</v>
      </c>
      <c r="C100" s="22">
        <v>4000</v>
      </c>
    </row>
    <row r="101" spans="1:3" ht="78">
      <c r="A101" s="19" t="s">
        <v>164</v>
      </c>
      <c r="B101" s="7" t="s">
        <v>80</v>
      </c>
      <c r="C101" s="22">
        <v>706.31</v>
      </c>
    </row>
    <row r="102" spans="1:3" ht="48.75">
      <c r="A102" s="19" t="s">
        <v>165</v>
      </c>
      <c r="B102" s="7" t="s">
        <v>24</v>
      </c>
      <c r="C102" s="22">
        <v>577.11</v>
      </c>
    </row>
    <row r="103" spans="1:3" ht="39">
      <c r="A103" s="19" t="s">
        <v>166</v>
      </c>
      <c r="B103" s="7" t="s">
        <v>22</v>
      </c>
      <c r="C103" s="22">
        <v>4500</v>
      </c>
    </row>
    <row r="104" spans="1:3" ht="39">
      <c r="A104" s="19" t="s">
        <v>167</v>
      </c>
      <c r="B104" s="7" t="s">
        <v>23</v>
      </c>
      <c r="C104" s="22">
        <v>20399.28</v>
      </c>
    </row>
    <row r="105" spans="1:3" ht="39">
      <c r="A105" s="19" t="s">
        <v>168</v>
      </c>
      <c r="B105" s="7" t="s">
        <v>22</v>
      </c>
      <c r="C105" s="22">
        <v>3742.05</v>
      </c>
    </row>
    <row r="106" spans="1:3" ht="58.5">
      <c r="A106" s="19" t="s">
        <v>169</v>
      </c>
      <c r="B106" s="7" t="s">
        <v>81</v>
      </c>
      <c r="C106" s="22">
        <v>10000</v>
      </c>
    </row>
    <row r="107" spans="1:3" ht="58.5">
      <c r="A107" s="19" t="s">
        <v>170</v>
      </c>
      <c r="B107" s="7" t="s">
        <v>71</v>
      </c>
      <c r="C107" s="22">
        <v>2850</v>
      </c>
    </row>
    <row r="108" spans="1:3" ht="48.75">
      <c r="A108" s="19" t="s">
        <v>171</v>
      </c>
      <c r="B108" s="7" t="s">
        <v>21</v>
      </c>
      <c r="C108" s="22">
        <v>148824.82999999999</v>
      </c>
    </row>
    <row r="109" spans="1:3" ht="48.75">
      <c r="A109" s="19" t="s">
        <v>172</v>
      </c>
      <c r="B109" s="7" t="s">
        <v>20</v>
      </c>
      <c r="C109" s="22">
        <v>1506.43</v>
      </c>
    </row>
    <row r="110" spans="1:3" ht="24">
      <c r="A110" s="12" t="s">
        <v>232</v>
      </c>
      <c r="B110" s="11" t="s">
        <v>19</v>
      </c>
      <c r="C110" s="13">
        <f>SUM(C111+C125)</f>
        <v>121577953.37</v>
      </c>
    </row>
    <row r="111" spans="1:3" ht="12">
      <c r="A111" s="25" t="s">
        <v>303</v>
      </c>
      <c r="B111" s="39" t="s">
        <v>268</v>
      </c>
      <c r="C111" s="22">
        <f>SUM(C112+C116+C118+C121+C123)</f>
        <v>4114703.1100000008</v>
      </c>
    </row>
    <row r="112" spans="1:3" ht="22.5">
      <c r="A112" s="25" t="s">
        <v>302</v>
      </c>
      <c r="B112" s="42" t="s">
        <v>267</v>
      </c>
      <c r="C112" s="22">
        <f>SUM(C113:C115)</f>
        <v>2932838.75</v>
      </c>
    </row>
    <row r="113" spans="1:3" ht="48.75">
      <c r="A113" s="19" t="s">
        <v>173</v>
      </c>
      <c r="B113" s="7" t="s">
        <v>48</v>
      </c>
      <c r="C113" s="22">
        <v>2037971.96</v>
      </c>
    </row>
    <row r="114" spans="1:3" ht="39">
      <c r="A114" s="19" t="s">
        <v>174</v>
      </c>
      <c r="B114" s="7" t="s">
        <v>47</v>
      </c>
      <c r="C114" s="22">
        <v>893602.46</v>
      </c>
    </row>
    <row r="115" spans="1:3" ht="39">
      <c r="A115" s="19" t="s">
        <v>175</v>
      </c>
      <c r="B115" s="7" t="s">
        <v>46</v>
      </c>
      <c r="C115" s="22">
        <v>1264.33</v>
      </c>
    </row>
    <row r="116" spans="1:3" ht="24">
      <c r="A116" s="25" t="s">
        <v>301</v>
      </c>
      <c r="B116" s="43" t="s">
        <v>279</v>
      </c>
      <c r="C116" s="22">
        <f>SUM(C117)</f>
        <v>80124.7</v>
      </c>
    </row>
    <row r="117" spans="1:3" ht="12">
      <c r="A117" s="19" t="s">
        <v>176</v>
      </c>
      <c r="B117" s="7" t="s">
        <v>13</v>
      </c>
      <c r="C117" s="22">
        <v>80124.7</v>
      </c>
    </row>
    <row r="118" spans="1:3" ht="24">
      <c r="A118" s="25" t="s">
        <v>300</v>
      </c>
      <c r="B118" s="39" t="s">
        <v>264</v>
      </c>
      <c r="C118" s="22">
        <f>SUM(C119:C120)</f>
        <v>893988.99</v>
      </c>
    </row>
    <row r="119" spans="1:3" ht="42" customHeight="1">
      <c r="A119" s="19" t="s">
        <v>177</v>
      </c>
      <c r="B119" s="7" t="s">
        <v>178</v>
      </c>
      <c r="C119" s="22">
        <v>621200</v>
      </c>
    </row>
    <row r="120" spans="1:3" ht="29.25">
      <c r="A120" s="19" t="s">
        <v>179</v>
      </c>
      <c r="B120" s="7" t="s">
        <v>45</v>
      </c>
      <c r="C120" s="22">
        <v>272788.99</v>
      </c>
    </row>
    <row r="121" spans="1:3" ht="12">
      <c r="A121" s="25" t="s">
        <v>299</v>
      </c>
      <c r="B121" s="39" t="s">
        <v>246</v>
      </c>
      <c r="C121" s="22">
        <f>SUM(C122)</f>
        <v>131318.97</v>
      </c>
    </row>
    <row r="122" spans="1:3" ht="39">
      <c r="A122" s="19" t="s">
        <v>180</v>
      </c>
      <c r="B122" s="7" t="s">
        <v>18</v>
      </c>
      <c r="C122" s="22">
        <v>131318.97</v>
      </c>
    </row>
    <row r="123" spans="1:3" ht="12">
      <c r="A123" s="25" t="s">
        <v>298</v>
      </c>
      <c r="B123" s="24" t="s">
        <v>297</v>
      </c>
      <c r="C123" s="22">
        <f>SUM(C124)</f>
        <v>76431.7</v>
      </c>
    </row>
    <row r="124" spans="1:3" ht="12">
      <c r="A124" s="44" t="s">
        <v>181</v>
      </c>
      <c r="B124" s="45" t="s">
        <v>98</v>
      </c>
      <c r="C124" s="30">
        <v>76431.7</v>
      </c>
    </row>
    <row r="125" spans="1:3" ht="12">
      <c r="A125" s="17" t="s">
        <v>262</v>
      </c>
      <c r="B125" s="18" t="s">
        <v>261</v>
      </c>
      <c r="C125" s="30">
        <f>SUM(C126+++C132+C136+C138)</f>
        <v>117463250.26000001</v>
      </c>
    </row>
    <row r="126" spans="1:3" ht="24">
      <c r="A126" s="25" t="s">
        <v>296</v>
      </c>
      <c r="B126" s="46" t="s">
        <v>272</v>
      </c>
      <c r="C126" s="30">
        <f>SUM(C127:C131)</f>
        <v>50957341.079999998</v>
      </c>
    </row>
    <row r="127" spans="1:3" ht="39">
      <c r="A127" s="19" t="s">
        <v>182</v>
      </c>
      <c r="B127" s="7" t="s">
        <v>82</v>
      </c>
      <c r="C127" s="22">
        <v>5537654.6399999997</v>
      </c>
    </row>
    <row r="128" spans="1:3" ht="39">
      <c r="A128" s="19" t="s">
        <v>183</v>
      </c>
      <c r="B128" s="7" t="s">
        <v>83</v>
      </c>
      <c r="C128" s="22">
        <v>107362.69</v>
      </c>
    </row>
    <row r="129" spans="1:3" ht="19.5">
      <c r="A129" s="19" t="s">
        <v>184</v>
      </c>
      <c r="B129" s="7" t="s">
        <v>84</v>
      </c>
      <c r="C129" s="22">
        <v>39780442.399999999</v>
      </c>
    </row>
    <row r="130" spans="1:3" ht="12">
      <c r="A130" s="19" t="s">
        <v>185</v>
      </c>
      <c r="B130" s="7" t="s">
        <v>85</v>
      </c>
      <c r="C130" s="22">
        <v>399051.78</v>
      </c>
    </row>
    <row r="131" spans="1:3" ht="12">
      <c r="A131" s="19" t="s">
        <v>186</v>
      </c>
      <c r="B131" s="7" t="s">
        <v>7</v>
      </c>
      <c r="C131" s="22">
        <v>5132829.57</v>
      </c>
    </row>
    <row r="132" spans="1:3" ht="24">
      <c r="A132" s="20" t="s">
        <v>295</v>
      </c>
      <c r="B132" s="39" t="s">
        <v>277</v>
      </c>
      <c r="C132" s="22">
        <f>SUM(C133:C135)</f>
        <v>57315989.880000003</v>
      </c>
    </row>
    <row r="133" spans="1:3" ht="19.5">
      <c r="A133" s="19" t="s">
        <v>187</v>
      </c>
      <c r="B133" s="7" t="s">
        <v>6</v>
      </c>
      <c r="C133" s="22">
        <v>53646771.310000002</v>
      </c>
    </row>
    <row r="134" spans="1:3" ht="29.25">
      <c r="A134" s="19" t="s">
        <v>188</v>
      </c>
      <c r="B134" s="7" t="s">
        <v>16</v>
      </c>
      <c r="C134" s="22">
        <v>7990.18</v>
      </c>
    </row>
    <row r="135" spans="1:3" ht="12">
      <c r="A135" s="19" t="s">
        <v>189</v>
      </c>
      <c r="B135" s="7" t="s">
        <v>10</v>
      </c>
      <c r="C135" s="22">
        <v>3661228.39</v>
      </c>
    </row>
    <row r="136" spans="1:3" ht="12">
      <c r="A136" s="20" t="s">
        <v>294</v>
      </c>
      <c r="B136" s="39" t="s">
        <v>278</v>
      </c>
      <c r="C136" s="22">
        <f>SUM(C137)</f>
        <v>9216794.3000000007</v>
      </c>
    </row>
    <row r="137" spans="1:3" ht="19.5">
      <c r="A137" s="19" t="s">
        <v>190</v>
      </c>
      <c r="B137" s="7" t="s">
        <v>3</v>
      </c>
      <c r="C137" s="22">
        <v>9216794.3000000007</v>
      </c>
    </row>
    <row r="138" spans="1:3" ht="24">
      <c r="A138" s="20" t="s">
        <v>293</v>
      </c>
      <c r="B138" s="39" t="s">
        <v>286</v>
      </c>
      <c r="C138" s="22">
        <f>SUM(C139)</f>
        <v>-26875</v>
      </c>
    </row>
    <row r="139" spans="1:3" ht="29.25">
      <c r="A139" s="19" t="s">
        <v>191</v>
      </c>
      <c r="B139" s="7" t="s">
        <v>192</v>
      </c>
      <c r="C139" s="22">
        <v>-26875</v>
      </c>
    </row>
    <row r="140" spans="1:3" ht="24">
      <c r="A140" s="12" t="s">
        <v>231</v>
      </c>
      <c r="B140" s="11" t="s">
        <v>15</v>
      </c>
      <c r="C140" s="13">
        <f>SUM(C141)</f>
        <v>33291414.920000002</v>
      </c>
    </row>
    <row r="141" spans="1:3">
      <c r="A141" s="20" t="s">
        <v>288</v>
      </c>
      <c r="B141" s="47" t="s">
        <v>270</v>
      </c>
      <c r="C141" s="22">
        <f>SUM(C142+C148+C151)</f>
        <v>33291414.920000002</v>
      </c>
    </row>
    <row r="142" spans="1:3" ht="24">
      <c r="A142" s="20" t="s">
        <v>289</v>
      </c>
      <c r="B142" s="46" t="s">
        <v>272</v>
      </c>
      <c r="C142" s="22">
        <f>SUM(C143:C147)</f>
        <v>11506106.68</v>
      </c>
    </row>
    <row r="143" spans="1:3" ht="39">
      <c r="A143" s="19" t="s">
        <v>193</v>
      </c>
      <c r="B143" s="7" t="s">
        <v>86</v>
      </c>
      <c r="C143" s="22">
        <v>17100</v>
      </c>
    </row>
    <row r="144" spans="1:3" ht="29.25">
      <c r="A144" s="19" t="s">
        <v>194</v>
      </c>
      <c r="B144" s="7" t="s">
        <v>195</v>
      </c>
      <c r="C144" s="22">
        <v>1250000</v>
      </c>
    </row>
    <row r="145" spans="1:3" ht="12">
      <c r="A145" s="44" t="s">
        <v>196</v>
      </c>
      <c r="B145" s="45" t="s">
        <v>74</v>
      </c>
      <c r="C145" s="30">
        <v>3821239.91</v>
      </c>
    </row>
    <row r="146" spans="1:3" ht="19.5">
      <c r="A146" s="19" t="s">
        <v>197</v>
      </c>
      <c r="B146" s="7" t="s">
        <v>198</v>
      </c>
      <c r="C146" s="22">
        <v>2594888.89</v>
      </c>
    </row>
    <row r="147" spans="1:3" ht="12">
      <c r="A147" s="19" t="s">
        <v>199</v>
      </c>
      <c r="B147" s="7" t="s">
        <v>7</v>
      </c>
      <c r="C147" s="22">
        <v>3822877.88</v>
      </c>
    </row>
    <row r="148" spans="1:3" ht="12">
      <c r="A148" s="20" t="s">
        <v>290</v>
      </c>
      <c r="B148" s="39" t="s">
        <v>278</v>
      </c>
      <c r="C148" s="22">
        <f>SUM(C149:C150)</f>
        <v>20378308.240000002</v>
      </c>
    </row>
    <row r="149" spans="1:3" ht="19.5">
      <c r="A149" s="19" t="s">
        <v>200</v>
      </c>
      <c r="B149" s="7" t="s">
        <v>201</v>
      </c>
      <c r="C149" s="22">
        <v>10000000</v>
      </c>
    </row>
    <row r="150" spans="1:3" ht="19.5">
      <c r="A150" s="19" t="s">
        <v>202</v>
      </c>
      <c r="B150" s="7" t="s">
        <v>3</v>
      </c>
      <c r="C150" s="22">
        <v>10378308.24</v>
      </c>
    </row>
    <row r="151" spans="1:3" ht="24">
      <c r="A151" s="20" t="s">
        <v>292</v>
      </c>
      <c r="B151" s="24" t="s">
        <v>291</v>
      </c>
      <c r="C151" s="22">
        <f>SUM(C152)</f>
        <v>1407000</v>
      </c>
    </row>
    <row r="152" spans="1:3" ht="19.5">
      <c r="A152" s="19" t="s">
        <v>203</v>
      </c>
      <c r="B152" s="7" t="s">
        <v>204</v>
      </c>
      <c r="C152" s="22">
        <v>1407000</v>
      </c>
    </row>
    <row r="153" spans="1:3" ht="24">
      <c r="A153" s="12" t="s">
        <v>230</v>
      </c>
      <c r="B153" s="11" t="s">
        <v>14</v>
      </c>
      <c r="C153" s="13">
        <f>SUM(C154+C157)</f>
        <v>535548684.47000003</v>
      </c>
    </row>
    <row r="154" spans="1:3" ht="12">
      <c r="A154" s="20" t="s">
        <v>280</v>
      </c>
      <c r="B154" s="39" t="s">
        <v>268</v>
      </c>
      <c r="C154" s="22">
        <f>SUM(C155)</f>
        <v>154651.62</v>
      </c>
    </row>
    <row r="155" spans="1:3" ht="24">
      <c r="A155" s="20" t="s">
        <v>281</v>
      </c>
      <c r="B155" s="43" t="s">
        <v>279</v>
      </c>
      <c r="C155" s="22">
        <f>SUM(C156)</f>
        <v>154651.62</v>
      </c>
    </row>
    <row r="156" spans="1:3" ht="12">
      <c r="A156" s="23" t="s">
        <v>205</v>
      </c>
      <c r="B156" s="7" t="s">
        <v>13</v>
      </c>
      <c r="C156" s="22">
        <v>154651.62</v>
      </c>
    </row>
    <row r="157" spans="1:3" ht="12">
      <c r="A157" s="20" t="s">
        <v>282</v>
      </c>
      <c r="B157" s="39" t="s">
        <v>270</v>
      </c>
      <c r="C157" s="22">
        <f>SUM(C158+C161+C166+C169)</f>
        <v>535394032.85000002</v>
      </c>
    </row>
    <row r="158" spans="1:3" ht="24">
      <c r="A158" s="20" t="s">
        <v>283</v>
      </c>
      <c r="B158" s="46" t="s">
        <v>272</v>
      </c>
      <c r="C158" s="22">
        <f>SUM(C159:C160)</f>
        <v>13789085.74</v>
      </c>
    </row>
    <row r="159" spans="1:3" ht="29.25">
      <c r="A159" s="23" t="s">
        <v>206</v>
      </c>
      <c r="B159" s="7" t="s">
        <v>12</v>
      </c>
      <c r="C159" s="22">
        <v>11088400.960000001</v>
      </c>
    </row>
    <row r="160" spans="1:3" ht="12">
      <c r="A160" s="23" t="s">
        <v>207</v>
      </c>
      <c r="B160" s="7" t="s">
        <v>7</v>
      </c>
      <c r="C160" s="22">
        <v>2700684.78</v>
      </c>
    </row>
    <row r="161" spans="1:3" ht="24">
      <c r="A161" s="20" t="s">
        <v>284</v>
      </c>
      <c r="B161" s="39" t="s">
        <v>277</v>
      </c>
      <c r="C161" s="22">
        <f>SUM(C162:C165)</f>
        <v>516861098.77999997</v>
      </c>
    </row>
    <row r="162" spans="1:3" ht="19.5">
      <c r="A162" s="23" t="s">
        <v>208</v>
      </c>
      <c r="B162" s="7" t="s">
        <v>6</v>
      </c>
      <c r="C162" s="22">
        <v>41139902</v>
      </c>
    </row>
    <row r="163" spans="1:3" ht="39">
      <c r="A163" s="23" t="s">
        <v>209</v>
      </c>
      <c r="B163" s="7" t="s">
        <v>11</v>
      </c>
      <c r="C163" s="22">
        <v>10342971.779999999</v>
      </c>
    </row>
    <row r="164" spans="1:3" ht="29.25">
      <c r="A164" s="23" t="s">
        <v>210</v>
      </c>
      <c r="B164" s="7" t="s">
        <v>75</v>
      </c>
      <c r="C164" s="22">
        <v>21540225</v>
      </c>
    </row>
    <row r="165" spans="1:3" ht="12">
      <c r="A165" s="23" t="s">
        <v>211</v>
      </c>
      <c r="B165" s="7" t="s">
        <v>10</v>
      </c>
      <c r="C165" s="22">
        <v>443838000</v>
      </c>
    </row>
    <row r="166" spans="1:3" ht="12">
      <c r="A166" s="20" t="s">
        <v>285</v>
      </c>
      <c r="B166" s="39" t="s">
        <v>278</v>
      </c>
      <c r="C166" s="22">
        <f>SUM(C167:C168)</f>
        <v>4840400.1100000003</v>
      </c>
    </row>
    <row r="167" spans="1:3" ht="39">
      <c r="A167" s="23" t="s">
        <v>212</v>
      </c>
      <c r="B167" s="7" t="s">
        <v>213</v>
      </c>
      <c r="C167" s="22">
        <v>675816.13</v>
      </c>
    </row>
    <row r="168" spans="1:3" ht="19.5">
      <c r="A168" s="23" t="s">
        <v>214</v>
      </c>
      <c r="B168" s="7" t="s">
        <v>3</v>
      </c>
      <c r="C168" s="22">
        <v>4164583.98</v>
      </c>
    </row>
    <row r="169" spans="1:3" ht="24">
      <c r="A169" s="20" t="s">
        <v>287</v>
      </c>
      <c r="B169" s="39" t="s">
        <v>286</v>
      </c>
      <c r="C169" s="22">
        <f>SUM(C170)</f>
        <v>-96551.78</v>
      </c>
    </row>
    <row r="170" spans="1:3" ht="29.25">
      <c r="A170" s="23" t="s">
        <v>215</v>
      </c>
      <c r="B170" s="7" t="s">
        <v>192</v>
      </c>
      <c r="C170" s="22">
        <v>-96551.78</v>
      </c>
    </row>
    <row r="171" spans="1:3" ht="24">
      <c r="A171" s="12" t="s">
        <v>229</v>
      </c>
      <c r="B171" s="11" t="s">
        <v>9</v>
      </c>
      <c r="C171" s="13">
        <f>SUM(C172)</f>
        <v>365069743.66999996</v>
      </c>
    </row>
    <row r="172" spans="1:3" ht="12">
      <c r="A172" s="20" t="s">
        <v>269</v>
      </c>
      <c r="B172" s="39" t="s">
        <v>270</v>
      </c>
      <c r="C172" s="22">
        <f>SUM(C173+C175+C177+C181)</f>
        <v>365069743.66999996</v>
      </c>
    </row>
    <row r="173" spans="1:3" ht="24">
      <c r="A173" s="20" t="s">
        <v>274</v>
      </c>
      <c r="B173" s="48" t="s">
        <v>271</v>
      </c>
      <c r="C173" s="22">
        <f>SUM(C174)</f>
        <v>104487362.59999999</v>
      </c>
    </row>
    <row r="174" spans="1:3" ht="19.5">
      <c r="A174" s="19" t="s">
        <v>216</v>
      </c>
      <c r="B174" s="7" t="s">
        <v>8</v>
      </c>
      <c r="C174" s="22">
        <v>104487362.59999999</v>
      </c>
    </row>
    <row r="175" spans="1:3" ht="24">
      <c r="A175" s="20" t="s">
        <v>275</v>
      </c>
      <c r="B175" s="46" t="s">
        <v>272</v>
      </c>
      <c r="C175" s="22">
        <f>SUM(C176)</f>
        <v>245186074.90000001</v>
      </c>
    </row>
    <row r="176" spans="1:3" ht="12">
      <c r="A176" s="19" t="s">
        <v>217</v>
      </c>
      <c r="B176" s="7" t="s">
        <v>7</v>
      </c>
      <c r="C176" s="22">
        <v>245186074.90000001</v>
      </c>
    </row>
    <row r="177" spans="1:3" ht="24">
      <c r="A177" s="20" t="s">
        <v>273</v>
      </c>
      <c r="B177" s="39" t="s">
        <v>277</v>
      </c>
      <c r="C177" s="22">
        <f>SUM(C178:C180)</f>
        <v>15359661.59</v>
      </c>
    </row>
    <row r="178" spans="1:3" ht="19.5">
      <c r="A178" s="19" t="s">
        <v>218</v>
      </c>
      <c r="B178" s="7" t="s">
        <v>6</v>
      </c>
      <c r="C178" s="22">
        <v>5563926.4000000004</v>
      </c>
    </row>
    <row r="179" spans="1:3" ht="19.5">
      <c r="A179" s="19" t="s">
        <v>219</v>
      </c>
      <c r="B179" s="7" t="s">
        <v>5</v>
      </c>
      <c r="C179" s="22">
        <v>2984009.09</v>
      </c>
    </row>
    <row r="180" spans="1:3" ht="12">
      <c r="A180" s="19" t="s">
        <v>220</v>
      </c>
      <c r="B180" s="7" t="s">
        <v>4</v>
      </c>
      <c r="C180" s="22">
        <v>6811726.0999999996</v>
      </c>
    </row>
    <row r="181" spans="1:3" ht="12">
      <c r="A181" s="20" t="s">
        <v>276</v>
      </c>
      <c r="B181" s="39" t="s">
        <v>278</v>
      </c>
      <c r="C181" s="22">
        <f>SUM(C182)</f>
        <v>36644.58</v>
      </c>
    </row>
    <row r="182" spans="1:3" ht="19.5">
      <c r="A182" s="23" t="s">
        <v>221</v>
      </c>
      <c r="B182" s="7" t="s">
        <v>3</v>
      </c>
      <c r="C182" s="22">
        <v>36644.58</v>
      </c>
    </row>
    <row r="183" spans="1:3" ht="18" customHeight="1">
      <c r="A183" s="12" t="s">
        <v>228</v>
      </c>
      <c r="B183" s="11" t="s">
        <v>2</v>
      </c>
      <c r="C183" s="13">
        <f>SUM(C184)</f>
        <v>2146313.69</v>
      </c>
    </row>
    <row r="184" spans="1:3" ht="18" customHeight="1">
      <c r="A184" s="20" t="s">
        <v>263</v>
      </c>
      <c r="B184" s="39" t="s">
        <v>268</v>
      </c>
      <c r="C184" s="22">
        <f>SUM(C185+C187)</f>
        <v>2146313.69</v>
      </c>
    </row>
    <row r="185" spans="1:3" ht="30.6" customHeight="1">
      <c r="A185" s="20" t="s">
        <v>266</v>
      </c>
      <c r="B185" s="39" t="s">
        <v>267</v>
      </c>
      <c r="C185" s="22">
        <f>SUM(C186)</f>
        <v>1592463.33</v>
      </c>
    </row>
    <row r="186" spans="1:3" ht="39">
      <c r="A186" s="23" t="s">
        <v>222</v>
      </c>
      <c r="B186" s="7" t="s">
        <v>1</v>
      </c>
      <c r="C186" s="22">
        <v>1592463.33</v>
      </c>
    </row>
    <row r="187" spans="1:3" ht="24">
      <c r="A187" s="20" t="s">
        <v>265</v>
      </c>
      <c r="B187" s="39" t="s">
        <v>264</v>
      </c>
      <c r="C187" s="54">
        <f>SUM(C188)</f>
        <v>553850.36</v>
      </c>
    </row>
    <row r="188" spans="1:3" ht="20.25" thickBot="1">
      <c r="A188" s="49" t="s">
        <v>223</v>
      </c>
      <c r="B188" s="50" t="s">
        <v>0</v>
      </c>
      <c r="C188" s="54">
        <v>553850.36</v>
      </c>
    </row>
    <row r="189" spans="1:3" ht="23.45" customHeight="1" thickBot="1">
      <c r="A189" s="51"/>
      <c r="B189" s="52" t="s">
        <v>235</v>
      </c>
      <c r="C189" s="53">
        <f>SUM(C183+C171+C153+C110+C81+C71+C67+C32+C28+C18+C14+C140)</f>
        <v>1217685590.02</v>
      </c>
    </row>
  </sheetData>
  <mergeCells count="9">
    <mergeCell ref="A10:C10"/>
    <mergeCell ref="A1:C1"/>
    <mergeCell ref="A3:C3"/>
    <mergeCell ref="A4:C4"/>
    <mergeCell ref="A6:C6"/>
    <mergeCell ref="A7:C7"/>
    <mergeCell ref="A5:C5"/>
    <mergeCell ref="A8:B8"/>
    <mergeCell ref="A2:C2"/>
  </mergeCells>
  <pageMargins left="0.98425196850393704" right="0.59055118110236227" top="0.98425196850393704" bottom="0.78740157480314965" header="0.51181102362204722" footer="0.51181102362204722"/>
  <pageSetup paperSize="9" scale="81" fitToHeight="11" orientation="portrait" r:id="rId1"/>
  <headerFooter alignWithMargins="0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Lena</cp:lastModifiedBy>
  <cp:lastPrinted>2024-03-20T11:59:06Z</cp:lastPrinted>
  <dcterms:created xsi:type="dcterms:W3CDTF">2021-03-09T06:49:08Z</dcterms:created>
  <dcterms:modified xsi:type="dcterms:W3CDTF">2024-07-02T07:50:08Z</dcterms:modified>
</cp:coreProperties>
</file>