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38" i="1" l="1"/>
  <c r="G37" i="1"/>
  <c r="F39" i="1" l="1"/>
  <c r="H39" i="1"/>
  <c r="I39" i="1"/>
  <c r="F38" i="1"/>
  <c r="E38" i="1" s="1"/>
  <c r="H38" i="1"/>
  <c r="I38" i="1"/>
  <c r="G32" i="1"/>
  <c r="H32" i="1"/>
  <c r="I32" i="1"/>
  <c r="F32" i="1"/>
  <c r="E34" i="1"/>
  <c r="G28" i="1" l="1"/>
  <c r="H12" i="1"/>
  <c r="E15" i="1"/>
  <c r="G22" i="1"/>
  <c r="H22" i="1"/>
  <c r="I22" i="1"/>
  <c r="F22" i="1"/>
  <c r="E20" i="1"/>
  <c r="E21" i="1"/>
  <c r="E23" i="1"/>
  <c r="E24" i="1"/>
  <c r="G19" i="1"/>
  <c r="H19" i="1"/>
  <c r="I19" i="1"/>
  <c r="F19" i="1"/>
  <c r="F37" i="1"/>
  <c r="H37" i="1"/>
  <c r="I37" i="1"/>
  <c r="E35" i="1"/>
  <c r="E33" i="1"/>
  <c r="E30" i="1"/>
  <c r="E31" i="1"/>
  <c r="G29" i="1"/>
  <c r="H29" i="1"/>
  <c r="I29" i="1"/>
  <c r="F29" i="1"/>
  <c r="E27" i="1"/>
  <c r="E26" i="1"/>
  <c r="H25" i="1"/>
  <c r="I25" i="1"/>
  <c r="F25" i="1"/>
  <c r="G16" i="1"/>
  <c r="H16" i="1"/>
  <c r="I16" i="1"/>
  <c r="F16" i="1"/>
  <c r="E18" i="1"/>
  <c r="E17" i="1"/>
  <c r="G12" i="1"/>
  <c r="I12" i="1"/>
  <c r="F12" i="1"/>
  <c r="E13" i="1"/>
  <c r="E14" i="1"/>
  <c r="E28" i="1" l="1"/>
  <c r="G39" i="1"/>
  <c r="E39" i="1" s="1"/>
  <c r="F36" i="1"/>
  <c r="E37" i="1"/>
  <c r="E19" i="1"/>
  <c r="E22" i="1"/>
  <c r="I36" i="1"/>
  <c r="G25" i="1"/>
  <c r="E25" i="1" s="1"/>
  <c r="H36" i="1"/>
  <c r="E32" i="1"/>
  <c r="E16" i="1"/>
  <c r="E29" i="1"/>
  <c r="E12" i="1"/>
  <c r="G36" i="1" l="1"/>
  <c r="E36" i="1"/>
</calcChain>
</file>

<file path=xl/sharedStrings.xml><?xml version="1.0" encoding="utf-8"?>
<sst xmlns="http://schemas.openxmlformats.org/spreadsheetml/2006/main" count="57" uniqueCount="35">
  <si>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</si>
  <si>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</si>
  <si>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</si>
  <si>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</si>
  <si>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</si>
  <si>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</si>
  <si>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</si>
  <si>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>2022 год</t>
  </si>
  <si>
    <t>2023 год</t>
  </si>
  <si>
    <t>2024 год</t>
  </si>
  <si>
    <t>2025 год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</si>
  <si>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</si>
  <si>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Комплектование книжных фондов (МБУК «Библиотечная система Коношского района»)</t>
  </si>
  <si>
    <t xml:space="preserve">районный бюджет </t>
  </si>
  <si>
    <t>областной бюджет</t>
  </si>
  <si>
    <t>федеральный бюджет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</si>
  <si>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</si>
  <si>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районный бюджет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</si>
  <si>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</si>
  <si>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</si>
  <si>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Комплектование книжных фондов и подписка на периодическую печать (МБУК «Библиотечная система Коношского района»)</t>
  </si>
  <si>
    <t>Техническое оснащение муниципальных музеев</t>
  </si>
  <si>
    <t>Участие в конкурсе на предоставление субсидий бюджетам муниципальных образований Архангельской области на техническое оснащение муниципальных музеев в рамках федерального проекта «Культурная среда» (МБУК «Коношский районный краеведческий музей»)</t>
  </si>
  <si>
    <t xml:space="preserve">ВСЕГО ПО ПРОГРАММЕ </t>
  </si>
  <si>
    <t xml:space="preserve">областной бюджет </t>
  </si>
  <si>
    <t>Общий объем средств, в том числе:</t>
  </si>
  <si>
    <r>
      <t xml:space="preserve">Оснащение «Детской школы искусств № 8»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 в рамках федерального проекта «Культурная среда», </t>
    </r>
    <r>
      <rPr>
        <u/>
        <sz val="10"/>
        <color theme="1"/>
        <rFont val="Times New Roman"/>
        <family val="1"/>
        <charset val="204"/>
      </rPr>
      <t>заключено соглашение</t>
    </r>
  </si>
  <si>
    <t>Участие в конкурсе на предоставление субсидий бюджетам муниципальных районов и городских округов Архангельской области на поддержку отрасли культуры в части приобретения музыкальных инструментов, оборудования и материалов для детских школ искусств муниципальных образований Архангельской области («Детская школа искусств № 8»)</t>
  </si>
  <si>
    <t xml:space="preserve">ПРИЛОЖЕНИЕ № 3
к муниципальной программе
«Софинансирование мероприятий, предусмотренных
государственной программой Архангельской области
«Культура Русского Севера»
</t>
  </si>
  <si>
    <t xml:space="preserve">П Е Р Е Ч Е Н Ь
мероприятий муниципальной программы
«Софинансирование мероприятий, предусмотренных государственной программой Архангельской области
«Культура Русского Севера»
</t>
  </si>
  <si>
    <t>Общественно значимые культурные мероприятия в рамках проекта «ЛЮБО-ДОРОГО»</t>
  </si>
  <si>
    <t>Реализация муниципальными учреждениями культуры муниципальных образований Архангельской области общественно значимых культурных мероприятий в рамках проекта «ЛЮБО-ДОРОГО» (МБУК «Библиотечная система Коношского района»)</t>
  </si>
  <si>
    <t>Обеспечение учреждений культуры автотранспортом для обслуживания населения</t>
  </si>
  <si>
    <t>Участие в конкурсе на предоставление субсидий бюджетам муниципальных образований Архангельской области на обеспечение учреждений культуры автотранспортом для обслуживания населения (МБУК «Центр "Радушенька»)</t>
  </si>
  <si>
    <t xml:space="preserve">ПРИЛОЖЕНИЕ № 2 
к постановлению администрации 
МО «Коношский муниципальный район» 
от 13 апреля 2023 г. № 223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</si>
</sst>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1" fillId="0" borderId="2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 wrapText="1"/>
      <protection locked="0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0" fillId="0" borderId="0" xfId="0" applyNumberFormat="1" applyBorder="1"/>
    <xf numFmtId="4" fontId="1" fillId="0" borderId="0" xfId="0" applyNumberFormat="1" applyFont="1" applyBorder="1" applyAlignment="1" applyProtection="1">
      <alignment horizontal="right" vertical="top" wrapText="1"/>
      <protection locked="0"/>
    </xf>
    <xf numFmtId="0" fontId="1" fillId="0" borderId="1" xfId="0" applyFont="1" applyBorder="1" applyAlignment="1">
      <alignment vertical="top" wrapText="1"/>
    </xf>
    <xf numFmtId="4" fontId="3" fillId="0" borderId="2" xfId="0" applyNumberFormat="1" applyFont="1" applyBorder="1" applyAlignment="1" applyProtection="1">
      <alignment horizontal="right" vertical="top" wrapText="1"/>
      <protection locked="0"/>
    </xf>
    <xf numFmtId="0" fontId="4" fillId="0" borderId="0" xfId="0" applyFont="1"/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tabSelected="1" topLeftCell="A34" zoomScale="90" zoomScaleNormal="90" workbookViewId="0">
      <selection activeCell="A5" sqref="A5:I5"/>
    </sheetView>
  </sheetViews>
  <sheetFormatPr defaultRowHeight="15" x14ac:dyDescent="0.25"/>
  <cols>
    <col min="1" max="1" width="4" customWidth="1"/>
    <col min="2" max="2" width="28.85546875" customWidth="1"/>
    <col min="3" max="3" width="38.140625" customWidth="1"/>
    <col min="4" max="4" width="14.7109375" customWidth="1"/>
    <col min="5" max="5" width="13.7109375" customWidth="1"/>
    <col min="6" max="6" width="13" customWidth="1"/>
    <col min="7" max="7" width="13.140625" customWidth="1"/>
    <col min="8" max="8" width="12.42578125" customWidth="1"/>
    <col min="9" max="9" width="13.28515625" customWidth="1"/>
  </cols>
  <sheetData>
    <row r="1" spans="1:15" ht="69.75" customHeight="1" x14ac:dyDescent="0.25">
      <c r="A1" s="15"/>
      <c r="B1" s="15"/>
      <c r="C1" s="15"/>
      <c r="D1" s="15"/>
      <c r="E1" s="15"/>
      <c r="F1" s="29" t="s">
        <v>34</v>
      </c>
      <c r="G1" s="29"/>
      <c r="H1" s="29"/>
      <c r="I1" s="29"/>
    </row>
    <row r="2" spans="1:15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15" ht="86.25" customHeight="1" x14ac:dyDescent="0.25">
      <c r="A3" s="15"/>
      <c r="B3" s="15"/>
      <c r="C3" s="15"/>
      <c r="D3" s="15"/>
      <c r="E3" s="29" t="s">
        <v>28</v>
      </c>
      <c r="F3" s="29"/>
      <c r="G3" s="29"/>
      <c r="H3" s="29"/>
      <c r="I3" s="29"/>
    </row>
    <row r="4" spans="1:15" x14ac:dyDescent="0.25">
      <c r="A4" s="17"/>
      <c r="B4" s="17"/>
      <c r="C4" s="17"/>
      <c r="D4" s="17"/>
      <c r="E4" s="17"/>
      <c r="F4" s="17"/>
      <c r="G4" s="17"/>
      <c r="H4" s="17"/>
      <c r="I4" s="17"/>
    </row>
    <row r="5" spans="1:15" ht="67.5" customHeight="1" x14ac:dyDescent="0.25">
      <c r="A5" s="30" t="s">
        <v>29</v>
      </c>
      <c r="B5" s="31"/>
      <c r="C5" s="31"/>
      <c r="D5" s="31"/>
      <c r="E5" s="31"/>
      <c r="F5" s="31"/>
      <c r="G5" s="31"/>
      <c r="H5" s="31"/>
      <c r="I5" s="31"/>
    </row>
    <row r="7" spans="1:15" x14ac:dyDescent="0.25">
      <c r="A7" s="18" t="s">
        <v>0</v>
      </c>
      <c r="B7" s="18" t="s">
        <v>1</v>
      </c>
      <c r="C7" s="18" t="s">
        <v>2</v>
      </c>
      <c r="D7" s="18" t="s">
        <v>3</v>
      </c>
      <c r="E7" s="18" t="s">
        <v>4</v>
      </c>
      <c r="F7" s="18"/>
      <c r="G7" s="18"/>
      <c r="H7" s="18"/>
      <c r="I7" s="18"/>
    </row>
    <row r="8" spans="1:15" ht="0.75" customHeight="1" x14ac:dyDescent="0.25">
      <c r="A8" s="18"/>
      <c r="B8" s="18"/>
      <c r="C8" s="18"/>
      <c r="D8" s="18"/>
      <c r="E8" s="18"/>
      <c r="F8" s="18"/>
      <c r="G8" s="18"/>
      <c r="H8" s="18"/>
      <c r="I8" s="18"/>
    </row>
    <row r="9" spans="1:15" x14ac:dyDescent="0.25">
      <c r="A9" s="18"/>
      <c r="B9" s="18"/>
      <c r="C9" s="18"/>
      <c r="D9" s="18"/>
      <c r="E9" s="19" t="s">
        <v>5</v>
      </c>
      <c r="F9" s="18" t="s">
        <v>6</v>
      </c>
      <c r="G9" s="18"/>
      <c r="H9" s="18"/>
      <c r="I9" s="18"/>
    </row>
    <row r="10" spans="1:15" x14ac:dyDescent="0.25">
      <c r="A10" s="18"/>
      <c r="B10" s="18"/>
      <c r="C10" s="18"/>
      <c r="D10" s="18"/>
      <c r="E10" s="20"/>
      <c r="F10" s="2" t="s">
        <v>7</v>
      </c>
      <c r="G10" s="2" t="s">
        <v>8</v>
      </c>
      <c r="H10" s="2" t="s">
        <v>9</v>
      </c>
      <c r="I10" s="2" t="s">
        <v>10</v>
      </c>
    </row>
    <row r="11" spans="1:15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</row>
    <row r="12" spans="1:15" ht="38.25" x14ac:dyDescent="0.25">
      <c r="A12" s="18">
        <v>1</v>
      </c>
      <c r="B12" s="21" t="s">
        <v>11</v>
      </c>
      <c r="C12" s="21" t="s">
        <v>12</v>
      </c>
      <c r="D12" s="4" t="s">
        <v>25</v>
      </c>
      <c r="E12" s="14">
        <f>SUM(F12:I12)</f>
        <v>830271.48</v>
      </c>
      <c r="F12" s="8">
        <f>F13+F14+F15</f>
        <v>237310.8</v>
      </c>
      <c r="G12" s="8">
        <f t="shared" ref="G12:I12" si="0">G13+G14+G15</f>
        <v>197172.09000000003</v>
      </c>
      <c r="H12" s="8">
        <f t="shared" si="0"/>
        <v>198385.49000000002</v>
      </c>
      <c r="I12" s="8">
        <f t="shared" si="0"/>
        <v>197403.1</v>
      </c>
      <c r="K12" s="11"/>
      <c r="L12" s="12"/>
      <c r="M12" s="12"/>
      <c r="N12" s="12"/>
      <c r="O12" s="12"/>
    </row>
    <row r="13" spans="1:15" ht="25.5" x14ac:dyDescent="0.25">
      <c r="A13" s="18"/>
      <c r="B13" s="21"/>
      <c r="C13" s="21"/>
      <c r="D13" s="4" t="s">
        <v>13</v>
      </c>
      <c r="E13" s="7">
        <f t="shared" ref="E13:E16" si="1">SUM(F13:I13)</f>
        <v>47413.36</v>
      </c>
      <c r="F13" s="10">
        <v>16611.759999999998</v>
      </c>
      <c r="G13" s="10">
        <v>9858.6</v>
      </c>
      <c r="H13" s="10">
        <v>11072</v>
      </c>
      <c r="I13" s="10">
        <v>9871</v>
      </c>
      <c r="J13" s="1"/>
    </row>
    <row r="14" spans="1:15" ht="25.5" x14ac:dyDescent="0.25">
      <c r="A14" s="18"/>
      <c r="B14" s="21"/>
      <c r="C14" s="21"/>
      <c r="D14" s="4" t="s">
        <v>14</v>
      </c>
      <c r="E14" s="7">
        <f t="shared" si="1"/>
        <v>78285.84</v>
      </c>
      <c r="F14" s="10">
        <v>22069.93</v>
      </c>
      <c r="G14" s="10">
        <v>18731.349999999999</v>
      </c>
      <c r="H14" s="10">
        <v>18731.349999999999</v>
      </c>
      <c r="I14" s="10">
        <v>18753.21</v>
      </c>
    </row>
    <row r="15" spans="1:15" ht="25.5" x14ac:dyDescent="0.25">
      <c r="A15" s="18"/>
      <c r="B15" s="21"/>
      <c r="C15" s="21"/>
      <c r="D15" s="4" t="s">
        <v>15</v>
      </c>
      <c r="E15" s="7">
        <f t="shared" si="1"/>
        <v>704572.28</v>
      </c>
      <c r="F15" s="10">
        <v>198629.11</v>
      </c>
      <c r="G15" s="10">
        <v>168582.14</v>
      </c>
      <c r="H15" s="10">
        <v>168582.14</v>
      </c>
      <c r="I15" s="10">
        <v>168778.89</v>
      </c>
    </row>
    <row r="16" spans="1:15" ht="46.5" customHeight="1" x14ac:dyDescent="0.25">
      <c r="A16" s="18">
        <v>2</v>
      </c>
      <c r="B16" s="21" t="s">
        <v>16</v>
      </c>
      <c r="C16" s="21" t="s">
        <v>27</v>
      </c>
      <c r="D16" s="4" t="s">
        <v>25</v>
      </c>
      <c r="E16" s="14">
        <f t="shared" si="1"/>
        <v>879955</v>
      </c>
      <c r="F16" s="8">
        <f>F17+F18</f>
        <v>665000</v>
      </c>
      <c r="G16" s="8">
        <f>G17+G18</f>
        <v>0</v>
      </c>
      <c r="H16" s="8">
        <f>H17+H18</f>
        <v>106877</v>
      </c>
      <c r="I16" s="8">
        <f>I17+I18</f>
        <v>108078</v>
      </c>
    </row>
    <row r="17" spans="1:9" ht="34.5" customHeight="1" x14ac:dyDescent="0.25">
      <c r="A17" s="18"/>
      <c r="B17" s="21"/>
      <c r="C17" s="21"/>
      <c r="D17" s="9" t="s">
        <v>17</v>
      </c>
      <c r="E17" s="7">
        <f>F17+G17+H17+I17</f>
        <v>279955</v>
      </c>
      <c r="F17" s="7">
        <v>65000</v>
      </c>
      <c r="G17" s="7">
        <v>0</v>
      </c>
      <c r="H17" s="7">
        <v>106877</v>
      </c>
      <c r="I17" s="7">
        <v>108078</v>
      </c>
    </row>
    <row r="18" spans="1:9" ht="36" customHeight="1" x14ac:dyDescent="0.25">
      <c r="A18" s="18"/>
      <c r="B18" s="21"/>
      <c r="C18" s="21"/>
      <c r="D18" s="4" t="s">
        <v>14</v>
      </c>
      <c r="E18" s="6">
        <f>F18+G18+H18+I18</f>
        <v>600000</v>
      </c>
      <c r="F18" s="10">
        <v>600000</v>
      </c>
      <c r="G18" s="10">
        <v>0</v>
      </c>
      <c r="H18" s="10">
        <v>0</v>
      </c>
      <c r="I18" s="10">
        <v>0</v>
      </c>
    </row>
    <row r="19" spans="1:9" ht="42" customHeight="1" x14ac:dyDescent="0.25">
      <c r="A19" s="22">
        <v>3</v>
      </c>
      <c r="B19" s="25" t="s">
        <v>30</v>
      </c>
      <c r="C19" s="25" t="s">
        <v>31</v>
      </c>
      <c r="D19" s="13" t="s">
        <v>25</v>
      </c>
      <c r="E19" s="8">
        <f>F19+G19+H19+I19</f>
        <v>0</v>
      </c>
      <c r="F19" s="8">
        <f>F20+F21</f>
        <v>0</v>
      </c>
      <c r="G19" s="8">
        <f t="shared" ref="G19:I19" si="2">G20+G21</f>
        <v>0</v>
      </c>
      <c r="H19" s="8">
        <f t="shared" si="2"/>
        <v>0</v>
      </c>
      <c r="I19" s="8">
        <f t="shared" si="2"/>
        <v>0</v>
      </c>
    </row>
    <row r="20" spans="1:9" ht="27" customHeight="1" x14ac:dyDescent="0.25">
      <c r="A20" s="23"/>
      <c r="B20" s="26"/>
      <c r="C20" s="26"/>
      <c r="D20" s="13" t="s">
        <v>17</v>
      </c>
      <c r="E20" s="10">
        <f t="shared" ref="E20:E24" si="3">F20+G20+H20+I20</f>
        <v>0</v>
      </c>
      <c r="F20" s="10">
        <v>0</v>
      </c>
      <c r="G20" s="10">
        <v>0</v>
      </c>
      <c r="H20" s="10">
        <v>0</v>
      </c>
      <c r="I20" s="10">
        <v>0</v>
      </c>
    </row>
    <row r="21" spans="1:9" ht="28.5" customHeight="1" x14ac:dyDescent="0.25">
      <c r="A21" s="24"/>
      <c r="B21" s="27"/>
      <c r="C21" s="27"/>
      <c r="D21" s="13" t="s">
        <v>14</v>
      </c>
      <c r="E21" s="10">
        <f t="shared" si="3"/>
        <v>0</v>
      </c>
      <c r="F21" s="10">
        <v>0</v>
      </c>
      <c r="G21" s="10">
        <v>0</v>
      </c>
      <c r="H21" s="10">
        <v>0</v>
      </c>
      <c r="I21" s="10">
        <v>0</v>
      </c>
    </row>
    <row r="22" spans="1:9" ht="42" customHeight="1" x14ac:dyDescent="0.25">
      <c r="A22" s="22">
        <v>4</v>
      </c>
      <c r="B22" s="25" t="s">
        <v>32</v>
      </c>
      <c r="C22" s="25" t="s">
        <v>33</v>
      </c>
      <c r="D22" s="13" t="s">
        <v>25</v>
      </c>
      <c r="E22" s="8">
        <f t="shared" si="3"/>
        <v>3693333.33</v>
      </c>
      <c r="F22" s="8">
        <f>F23+F24</f>
        <v>0</v>
      </c>
      <c r="G22" s="8">
        <f t="shared" ref="G22:I22" si="4">G23+G24</f>
        <v>3693333.33</v>
      </c>
      <c r="H22" s="8">
        <f t="shared" si="4"/>
        <v>0</v>
      </c>
      <c r="I22" s="8">
        <f t="shared" si="4"/>
        <v>0</v>
      </c>
    </row>
    <row r="23" spans="1:9" ht="28.5" customHeight="1" x14ac:dyDescent="0.25">
      <c r="A23" s="23"/>
      <c r="B23" s="26"/>
      <c r="C23" s="26"/>
      <c r="D23" s="13" t="s">
        <v>17</v>
      </c>
      <c r="E23" s="10">
        <f t="shared" si="3"/>
        <v>255833.33</v>
      </c>
      <c r="F23" s="10">
        <v>0</v>
      </c>
      <c r="G23" s="10">
        <v>255833.33</v>
      </c>
      <c r="H23" s="10">
        <v>0</v>
      </c>
      <c r="I23" s="10">
        <v>0</v>
      </c>
    </row>
    <row r="24" spans="1:9" ht="25.5" customHeight="1" x14ac:dyDescent="0.25">
      <c r="A24" s="24"/>
      <c r="B24" s="27"/>
      <c r="C24" s="27"/>
      <c r="D24" s="13" t="s">
        <v>14</v>
      </c>
      <c r="E24" s="10">
        <f t="shared" si="3"/>
        <v>3437500</v>
      </c>
      <c r="F24" s="10">
        <v>0</v>
      </c>
      <c r="G24" s="10">
        <v>3437500</v>
      </c>
      <c r="H24" s="10">
        <v>0</v>
      </c>
      <c r="I24" s="10">
        <v>0</v>
      </c>
    </row>
    <row r="25" spans="1:9" ht="54" customHeight="1" x14ac:dyDescent="0.25">
      <c r="A25" s="18">
        <v>5</v>
      </c>
      <c r="B25" s="21" t="s">
        <v>18</v>
      </c>
      <c r="C25" s="21" t="s">
        <v>26</v>
      </c>
      <c r="D25" s="4" t="s">
        <v>25</v>
      </c>
      <c r="E25" s="8">
        <f>F25+G25+H25+I25</f>
        <v>3825185.71</v>
      </c>
      <c r="F25" s="8">
        <f>F26+F27+F28</f>
        <v>0</v>
      </c>
      <c r="G25" s="8">
        <f t="shared" ref="G25:I25" si="5">G26+G27+G28</f>
        <v>3825185.71</v>
      </c>
      <c r="H25" s="8">
        <f t="shared" si="5"/>
        <v>0</v>
      </c>
      <c r="I25" s="8">
        <f t="shared" si="5"/>
        <v>0</v>
      </c>
    </row>
    <row r="26" spans="1:9" ht="30" customHeight="1" x14ac:dyDescent="0.25">
      <c r="A26" s="18"/>
      <c r="B26" s="21"/>
      <c r="C26" s="21"/>
      <c r="D26" s="4" t="s">
        <v>17</v>
      </c>
      <c r="E26" s="6">
        <f>F26+G26+H26+I26</f>
        <v>191259.29</v>
      </c>
      <c r="F26" s="10">
        <v>0</v>
      </c>
      <c r="G26" s="10">
        <v>191259.29</v>
      </c>
      <c r="H26" s="10">
        <v>0</v>
      </c>
      <c r="I26" s="10">
        <v>0</v>
      </c>
    </row>
    <row r="27" spans="1:9" ht="30" customHeight="1" x14ac:dyDescent="0.25">
      <c r="A27" s="18"/>
      <c r="B27" s="21"/>
      <c r="C27" s="21"/>
      <c r="D27" s="4" t="s">
        <v>14</v>
      </c>
      <c r="E27" s="10">
        <f t="shared" ref="E27:E28" si="6">F27+G27+H27+I27</f>
        <v>0</v>
      </c>
      <c r="F27" s="10">
        <v>0</v>
      </c>
      <c r="G27" s="10">
        <v>0</v>
      </c>
      <c r="H27" s="10">
        <v>0</v>
      </c>
      <c r="I27" s="10">
        <v>0</v>
      </c>
    </row>
    <row r="28" spans="1:9" ht="29.25" customHeight="1" x14ac:dyDescent="0.25">
      <c r="A28" s="18"/>
      <c r="B28" s="21"/>
      <c r="C28" s="21"/>
      <c r="D28" s="4" t="s">
        <v>15</v>
      </c>
      <c r="E28" s="10">
        <f t="shared" si="6"/>
        <v>3633926.42</v>
      </c>
      <c r="F28" s="10">
        <v>0</v>
      </c>
      <c r="G28" s="10">
        <f>3343212.31+290714.11</f>
        <v>3633926.42</v>
      </c>
      <c r="H28" s="10">
        <v>0</v>
      </c>
      <c r="I28" s="10">
        <v>0</v>
      </c>
    </row>
    <row r="29" spans="1:9" ht="38.25" x14ac:dyDescent="0.25">
      <c r="A29" s="18">
        <v>6</v>
      </c>
      <c r="B29" s="21" t="s">
        <v>19</v>
      </c>
      <c r="C29" s="21" t="s">
        <v>20</v>
      </c>
      <c r="D29" s="4" t="s">
        <v>25</v>
      </c>
      <c r="E29" s="8">
        <f>F29+G29+H29+I29</f>
        <v>325945.40000000002</v>
      </c>
      <c r="F29" s="8">
        <f>F30+F31</f>
        <v>62175.4</v>
      </c>
      <c r="G29" s="8">
        <f t="shared" ref="G29:I29" si="7">G30+G31</f>
        <v>142021.76000000001</v>
      </c>
      <c r="H29" s="8">
        <f t="shared" si="7"/>
        <v>60874.12</v>
      </c>
      <c r="I29" s="8">
        <f t="shared" si="7"/>
        <v>60874.12</v>
      </c>
    </row>
    <row r="30" spans="1:9" ht="25.5" x14ac:dyDescent="0.25">
      <c r="A30" s="18"/>
      <c r="B30" s="21"/>
      <c r="C30" s="21"/>
      <c r="D30" s="4" t="s">
        <v>17</v>
      </c>
      <c r="E30" s="10">
        <f t="shared" ref="E30:E31" si="8">F30+G30+H30+I30</f>
        <v>17555.37</v>
      </c>
      <c r="F30" s="10">
        <v>4352.28</v>
      </c>
      <c r="G30" s="10">
        <v>7101.09</v>
      </c>
      <c r="H30" s="10">
        <v>3051</v>
      </c>
      <c r="I30" s="10">
        <v>3051</v>
      </c>
    </row>
    <row r="31" spans="1:9" ht="25.5" x14ac:dyDescent="0.25">
      <c r="A31" s="18"/>
      <c r="B31" s="21"/>
      <c r="C31" s="21"/>
      <c r="D31" s="4" t="s">
        <v>14</v>
      </c>
      <c r="E31" s="10">
        <f t="shared" si="8"/>
        <v>308390.03000000003</v>
      </c>
      <c r="F31" s="10">
        <v>57823.12</v>
      </c>
      <c r="G31" s="10">
        <v>134920.67000000001</v>
      </c>
      <c r="H31" s="10">
        <v>57823.12</v>
      </c>
      <c r="I31" s="10">
        <v>57823.12</v>
      </c>
    </row>
    <row r="32" spans="1:9" ht="38.25" x14ac:dyDescent="0.25">
      <c r="A32" s="18">
        <v>7</v>
      </c>
      <c r="B32" s="21" t="s">
        <v>21</v>
      </c>
      <c r="C32" s="21" t="s">
        <v>22</v>
      </c>
      <c r="D32" s="4" t="s">
        <v>25</v>
      </c>
      <c r="E32" s="8">
        <f t="shared" ref="E32:E37" si="9">F32+G32+H32+I32</f>
        <v>2731462.89</v>
      </c>
      <c r="F32" s="8">
        <f>F33+F35+F34</f>
        <v>0</v>
      </c>
      <c r="G32" s="8">
        <f t="shared" ref="G32:I32" si="10">G33+G35+G34</f>
        <v>2731462.89</v>
      </c>
      <c r="H32" s="8">
        <f t="shared" si="10"/>
        <v>0</v>
      </c>
      <c r="I32" s="8">
        <f t="shared" si="10"/>
        <v>0</v>
      </c>
    </row>
    <row r="33" spans="1:9" ht="28.5" customHeight="1" x14ac:dyDescent="0.25">
      <c r="A33" s="18"/>
      <c r="B33" s="21"/>
      <c r="C33" s="21"/>
      <c r="D33" s="4" t="s">
        <v>17</v>
      </c>
      <c r="E33" s="6">
        <f t="shared" si="9"/>
        <v>136574</v>
      </c>
      <c r="F33" s="10">
        <v>0</v>
      </c>
      <c r="G33" s="10">
        <v>136574</v>
      </c>
      <c r="H33" s="10">
        <v>0</v>
      </c>
      <c r="I33" s="10">
        <v>0</v>
      </c>
    </row>
    <row r="34" spans="1:9" ht="28.5" customHeight="1" x14ac:dyDescent="0.25">
      <c r="A34" s="18"/>
      <c r="B34" s="21"/>
      <c r="C34" s="21"/>
      <c r="D34" s="16" t="s">
        <v>14</v>
      </c>
      <c r="E34" s="10">
        <f t="shared" si="9"/>
        <v>259488.89</v>
      </c>
      <c r="F34" s="10">
        <v>0</v>
      </c>
      <c r="G34" s="10">
        <v>259488.89</v>
      </c>
      <c r="H34" s="10">
        <v>0</v>
      </c>
      <c r="I34" s="10">
        <v>0</v>
      </c>
    </row>
    <row r="35" spans="1:9" ht="28.5" customHeight="1" x14ac:dyDescent="0.25">
      <c r="A35" s="18"/>
      <c r="B35" s="21"/>
      <c r="C35" s="21"/>
      <c r="D35" s="16" t="s">
        <v>15</v>
      </c>
      <c r="E35" s="10">
        <f t="shared" si="9"/>
        <v>2335400</v>
      </c>
      <c r="F35" s="10">
        <v>0</v>
      </c>
      <c r="G35" s="10">
        <v>2335400</v>
      </c>
      <c r="H35" s="10">
        <v>0</v>
      </c>
      <c r="I35" s="10">
        <v>0</v>
      </c>
    </row>
    <row r="36" spans="1:9" ht="38.25" x14ac:dyDescent="0.25">
      <c r="A36" s="28" t="s">
        <v>23</v>
      </c>
      <c r="B36" s="28"/>
      <c r="C36" s="28"/>
      <c r="D36" s="5" t="s">
        <v>25</v>
      </c>
      <c r="E36" s="8">
        <f t="shared" si="9"/>
        <v>12286153.810000001</v>
      </c>
      <c r="F36" s="8">
        <f>F37+F38+F39</f>
        <v>964486.20000000007</v>
      </c>
      <c r="G36" s="8">
        <f t="shared" ref="G36:I36" si="11">G37+G38+G39</f>
        <v>10589175.780000001</v>
      </c>
      <c r="H36" s="8">
        <f t="shared" si="11"/>
        <v>366136.61</v>
      </c>
      <c r="I36" s="8">
        <f t="shared" si="11"/>
        <v>366355.22000000003</v>
      </c>
    </row>
    <row r="37" spans="1:9" ht="25.5" x14ac:dyDescent="0.25">
      <c r="A37" s="28"/>
      <c r="B37" s="28"/>
      <c r="C37" s="28"/>
      <c r="D37" s="5" t="s">
        <v>17</v>
      </c>
      <c r="E37" s="8">
        <f t="shared" si="9"/>
        <v>928590.35</v>
      </c>
      <c r="F37" s="8">
        <f t="shared" ref="F37:I37" si="12">F33+F30+F26+F17+F13</f>
        <v>85964.04</v>
      </c>
      <c r="G37" s="8">
        <f>G33+G30+G26+G17+G13+G23</f>
        <v>600626.30999999994</v>
      </c>
      <c r="H37" s="8">
        <f t="shared" si="12"/>
        <v>121000</v>
      </c>
      <c r="I37" s="8">
        <f t="shared" si="12"/>
        <v>121000</v>
      </c>
    </row>
    <row r="38" spans="1:9" ht="25.5" x14ac:dyDescent="0.25">
      <c r="A38" s="28"/>
      <c r="B38" s="28"/>
      <c r="C38" s="28"/>
      <c r="D38" s="5" t="s">
        <v>24</v>
      </c>
      <c r="E38" s="8">
        <f t="shared" ref="E38:E39" si="13">F38+G38+H38+I38</f>
        <v>4683664.76</v>
      </c>
      <c r="F38" s="8">
        <f t="shared" ref="F38:I38" si="14">F34+F31+F27+F18+F14</f>
        <v>679893.05</v>
      </c>
      <c r="G38" s="8">
        <f>G34+G31+G27+G18+G14+G24</f>
        <v>3850640.91</v>
      </c>
      <c r="H38" s="8">
        <f t="shared" si="14"/>
        <v>76554.47</v>
      </c>
      <c r="I38" s="8">
        <f t="shared" si="14"/>
        <v>76576.33</v>
      </c>
    </row>
    <row r="39" spans="1:9" ht="25.5" x14ac:dyDescent="0.25">
      <c r="A39" s="28"/>
      <c r="B39" s="28"/>
      <c r="C39" s="28"/>
      <c r="D39" s="5" t="s">
        <v>15</v>
      </c>
      <c r="E39" s="8">
        <f t="shared" si="13"/>
        <v>6673898.7000000002</v>
      </c>
      <c r="F39" s="8">
        <f t="shared" ref="F39:I39" si="15">F28+F15+F35</f>
        <v>198629.11</v>
      </c>
      <c r="G39" s="8">
        <f t="shared" si="15"/>
        <v>6137908.5600000005</v>
      </c>
      <c r="H39" s="8">
        <f t="shared" si="15"/>
        <v>168582.14</v>
      </c>
      <c r="I39" s="8">
        <f t="shared" si="15"/>
        <v>168778.89</v>
      </c>
    </row>
    <row r="41" spans="1:9" x14ac:dyDescent="0.25">
      <c r="E41" s="1"/>
    </row>
  </sheetData>
  <mergeCells count="33">
    <mergeCell ref="F1:I1"/>
    <mergeCell ref="A36:C39"/>
    <mergeCell ref="A32:A35"/>
    <mergeCell ref="B32:B35"/>
    <mergeCell ref="C32:C35"/>
    <mergeCell ref="A29:A31"/>
    <mergeCell ref="B29:B31"/>
    <mergeCell ref="C29:C31"/>
    <mergeCell ref="A16:A18"/>
    <mergeCell ref="B16:B18"/>
    <mergeCell ref="C16:C18"/>
    <mergeCell ref="A25:A28"/>
    <mergeCell ref="B25:B28"/>
    <mergeCell ref="C25:C28"/>
    <mergeCell ref="A19:A21"/>
    <mergeCell ref="A22:A24"/>
    <mergeCell ref="B19:B21"/>
    <mergeCell ref="B22:B24"/>
    <mergeCell ref="C19:C21"/>
    <mergeCell ref="C22:C24"/>
    <mergeCell ref="A12:A15"/>
    <mergeCell ref="B12:B15"/>
    <mergeCell ref="C12:C15"/>
    <mergeCell ref="A7:A10"/>
    <mergeCell ref="B7:B10"/>
    <mergeCell ref="C7:C10"/>
    <mergeCell ref="A5:I5"/>
    <mergeCell ref="A4:I4"/>
    <mergeCell ref="E3:I3"/>
    <mergeCell ref="D7:D10"/>
    <mergeCell ref="E7:I8"/>
    <mergeCell ref="E9:E10"/>
    <mergeCell ref="F9:I9"/>
  </mergeCells>
  <pageMargins left="0.51181102362204722" right="0.51181102362204722" top="0.55118110236220474" bottom="0.55118110236220474" header="0.31496062992125984" footer="0.31496062992125984"/>
  <pageSetup paperSize="9" scale="89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2023-04-13T10:17:39Z</dcterms:modified>
</cp:coreProperties>
</file>