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32" i="1" l="1"/>
  <c r="G42" i="1" l="1"/>
  <c r="G41" i="1"/>
  <c r="F43" i="1" l="1"/>
  <c r="G43" i="1"/>
  <c r="E43" i="1" s="1"/>
  <c r="H43" i="1"/>
  <c r="I43" i="1"/>
  <c r="F42" i="1"/>
  <c r="E42" i="1" s="1"/>
  <c r="H42" i="1"/>
  <c r="I42" i="1"/>
  <c r="G36" i="1"/>
  <c r="H36" i="1"/>
  <c r="I36" i="1"/>
  <c r="F36" i="1"/>
  <c r="E38" i="1"/>
  <c r="E32" i="1" l="1"/>
  <c r="H16" i="1"/>
  <c r="E19" i="1"/>
  <c r="G26" i="1"/>
  <c r="H26" i="1"/>
  <c r="I26" i="1"/>
  <c r="F26" i="1"/>
  <c r="E24" i="1"/>
  <c r="E25" i="1"/>
  <c r="E27" i="1"/>
  <c r="E28" i="1"/>
  <c r="G23" i="1"/>
  <c r="E23" i="1" s="1"/>
  <c r="H23" i="1"/>
  <c r="I23" i="1"/>
  <c r="F23" i="1"/>
  <c r="F41" i="1"/>
  <c r="H41" i="1"/>
  <c r="I41" i="1"/>
  <c r="E39" i="1"/>
  <c r="E37" i="1"/>
  <c r="E34" i="1"/>
  <c r="E35" i="1"/>
  <c r="G33" i="1"/>
  <c r="H33" i="1"/>
  <c r="I33" i="1"/>
  <c r="F33" i="1"/>
  <c r="E31" i="1"/>
  <c r="E30" i="1"/>
  <c r="H29" i="1"/>
  <c r="I29" i="1"/>
  <c r="F29" i="1"/>
  <c r="G20" i="1"/>
  <c r="H20" i="1"/>
  <c r="I20" i="1"/>
  <c r="F20" i="1"/>
  <c r="E22" i="1"/>
  <c r="E21" i="1"/>
  <c r="G16" i="1"/>
  <c r="I16" i="1"/>
  <c r="F16" i="1"/>
  <c r="E17" i="1"/>
  <c r="E18" i="1"/>
  <c r="F40" i="1" l="1"/>
  <c r="E41" i="1"/>
  <c r="E26" i="1"/>
  <c r="I40" i="1"/>
  <c r="G29" i="1"/>
  <c r="E29" i="1" s="1"/>
  <c r="G40" i="1"/>
  <c r="H40" i="1"/>
  <c r="E36" i="1"/>
  <c r="E20" i="1"/>
  <c r="E33" i="1"/>
  <c r="E16" i="1"/>
  <c r="E40" i="1" l="1"/>
</calcChain>
</file>

<file path=xl/sharedStrings.xml><?xml version="1.0" encoding="utf-8"?>
<sst xmlns="http://schemas.openxmlformats.org/spreadsheetml/2006/main" count="61" uniqueCount="39">
  <si>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</si>
  <si>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</si>
  <si>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</si>
  <si>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</si>
  <si>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</si>
  <si>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</si>
  <si>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</si>
  <si>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>2022 год</t>
  </si>
  <si>
    <t>2023 год</t>
  </si>
  <si>
    <t>2024 год</t>
  </si>
  <si>
    <t>2025 год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</si>
  <si>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</si>
  <si>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Комплектование книжных фондов (МБУК «Библиотечная система Коношского района»)</t>
  </si>
  <si>
    <t xml:space="preserve">районный бюджет </t>
  </si>
  <si>
    <t>областной бюджет</t>
  </si>
  <si>
    <t>федеральный бюджет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</si>
  <si>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</si>
  <si>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районный бюджет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</si>
  <si>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</si>
  <si>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</si>
  <si>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Комплектование книжных фондов и подписка на периодическую печать (МБУК «Библиотечная система Коношского района»)</t>
  </si>
  <si>
    <t xml:space="preserve">ВСЕГО ПО ПРОГРАММЕ </t>
  </si>
  <si>
    <t xml:space="preserve">областной бюджет </t>
  </si>
  <si>
    <t>Общий объем средств, в том числе:</t>
  </si>
  <si>
    <r>
      <t xml:space="preserve">Оснащение «Детской школы искусств № 8»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 в рамках федерального проекта «Культурная среда», </t>
    </r>
    <r>
      <rPr>
        <u/>
        <sz val="10"/>
        <color theme="1"/>
        <rFont val="Times New Roman"/>
        <family val="1"/>
        <charset val="204"/>
      </rPr>
      <t>заключено соглашение</t>
    </r>
  </si>
  <si>
    <t>Участие в конкурсе на предоставление субсидий бюджетам муниципальных районов и городских округов Архангельской области на поддержку отрасли культуры в части приобретения музыкальных инструментов, оборудования и материалов для детских школ искусств муниципальных образований Архангельской области («Детская школа искусств № 8»)</t>
  </si>
  <si>
    <t xml:space="preserve">ПРИЛОЖЕНИЕ № 3
к муниципальной программе
«Софинансирование мероприятий, предусмотренных
государственной программой Архангельской области
«Культура Русского Севера»
</t>
  </si>
  <si>
    <t xml:space="preserve">П Е Р Е Ч Е Н Ь
мероприятий муниципальной программы
«Софинансирование мероприятий, предусмотренных государственной программой Архангельской области
«Культура Русского Севера»
</t>
  </si>
  <si>
    <t>Общественно значимые культурные мероприятия в рамках проекта «ЛЮБО-ДОРОГО»</t>
  </si>
  <si>
    <t>Реализация муниципальными учреждениями культуры муниципальных образований Архангельской области общественно значимых культурных мероприятий в рамках проекта «ЛЮБО-ДОРОГО» (МБУК «Библиотечная система Коношского района»)</t>
  </si>
  <si>
    <t>Обеспечение учреждений культуры автотранспортом для обслуживания населения</t>
  </si>
  <si>
    <t>Участие в конкурсе на предоставление субсидий бюджетам муниципальных образований Архангельской области на обеспечение учреждений культуры автотранспортом для обслуживания населения (МБУК «Центр "Радушенька»)</t>
  </si>
  <si>
    <t>Техническое оснащение региональных и муниципальных музеев (в части муниципальных музеев)</t>
  </si>
  <si>
    <t>Участие в конкурсе на предоставление субсидий бюджетам муниципальных образований Архангельской области на техническое оснащение региональных и муниципальных музеев (в части муниципальных музеев) в рамках федерального проекта «Культурная среда» (МБУК «Коношский районный краеведческий музей»)</t>
  </si>
  <si>
    <t xml:space="preserve">ПРИЛОЖЕНИЕ № 2 </t>
  </si>
  <si>
    <t xml:space="preserve">к постановлению администрации </t>
  </si>
  <si>
    <t>муниципального образования</t>
  </si>
  <si>
    <t xml:space="preserve">«Коношский муниципальный район» 
</t>
  </si>
  <si>
    <t>от 30 мая 2023 г. № 337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</si>
</sst>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2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 wrapText="1"/>
      <protection locked="0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0" fillId="0" borderId="0" xfId="0" applyNumberFormat="1" applyBorder="1"/>
    <xf numFmtId="4" fontId="1" fillId="0" borderId="0" xfId="0" applyNumberFormat="1" applyFont="1" applyBorder="1" applyAlignment="1" applyProtection="1">
      <alignment horizontal="right" vertical="top" wrapText="1"/>
      <protection locked="0"/>
    </xf>
    <xf numFmtId="0" fontId="1" fillId="0" borderId="1" xfId="0" applyFont="1" applyBorder="1" applyAlignment="1">
      <alignment vertical="top" wrapText="1"/>
    </xf>
    <xf numFmtId="4" fontId="3" fillId="0" borderId="2" xfId="0" applyNumberFormat="1" applyFont="1" applyBorder="1" applyAlignment="1" applyProtection="1">
      <alignment horizontal="right" vertical="top" wrapText="1"/>
      <protection locked="0"/>
    </xf>
    <xf numFmtId="0" fontId="4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topLeftCell="A40" zoomScale="90" zoomScaleNormal="90" workbookViewId="0">
      <selection activeCell="D59" sqref="D59"/>
    </sheetView>
  </sheetViews>
  <sheetFormatPr defaultRowHeight="15" x14ac:dyDescent="0.25"/>
  <cols>
    <col min="1" max="1" width="4" customWidth="1"/>
    <col min="2" max="2" width="31.140625" customWidth="1"/>
    <col min="3" max="3" width="42.85546875" customWidth="1"/>
    <col min="4" max="4" width="14.7109375" customWidth="1"/>
    <col min="5" max="5" width="13.7109375" customWidth="1"/>
    <col min="6" max="6" width="13" customWidth="1"/>
    <col min="7" max="7" width="13.140625" customWidth="1"/>
    <col min="8" max="8" width="12.42578125" customWidth="1"/>
    <col min="9" max="9" width="13.28515625" customWidth="1"/>
  </cols>
  <sheetData>
    <row r="1" spans="1:15" ht="15.75" x14ac:dyDescent="0.25">
      <c r="E1" s="29"/>
      <c r="F1" s="30" t="s">
        <v>34</v>
      </c>
      <c r="G1" s="30"/>
      <c r="H1" s="30"/>
      <c r="I1" s="30"/>
    </row>
    <row r="2" spans="1:15" ht="15.75" x14ac:dyDescent="0.25">
      <c r="E2" s="29"/>
      <c r="F2" s="30" t="s">
        <v>35</v>
      </c>
      <c r="G2" s="30"/>
      <c r="H2" s="30"/>
      <c r="I2" s="30"/>
    </row>
    <row r="3" spans="1:15" ht="15.75" x14ac:dyDescent="0.25">
      <c r="E3" s="29"/>
      <c r="F3" s="30" t="s">
        <v>36</v>
      </c>
      <c r="G3" s="30"/>
      <c r="H3" s="30"/>
      <c r="I3" s="30"/>
    </row>
    <row r="4" spans="1:15" ht="18.75" customHeight="1" x14ac:dyDescent="0.25">
      <c r="A4" s="15"/>
      <c r="B4" s="15"/>
      <c r="C4" s="15"/>
      <c r="D4" s="15"/>
      <c r="E4" s="31"/>
      <c r="F4" s="32" t="s">
        <v>37</v>
      </c>
      <c r="G4" s="32"/>
      <c r="H4" s="32"/>
      <c r="I4" s="32"/>
    </row>
    <row r="5" spans="1:15" ht="18.75" customHeight="1" x14ac:dyDescent="0.25">
      <c r="A5" s="15"/>
      <c r="B5" s="15"/>
      <c r="C5" s="15"/>
      <c r="D5" s="15"/>
      <c r="E5" s="31"/>
      <c r="F5" s="32" t="s">
        <v>38</v>
      </c>
      <c r="G5" s="32"/>
      <c r="H5" s="32"/>
      <c r="I5" s="32"/>
    </row>
    <row r="6" spans="1:15" ht="9.75" customHeight="1" x14ac:dyDescent="0.25">
      <c r="A6" s="15"/>
      <c r="B6" s="15"/>
      <c r="C6" s="15"/>
      <c r="D6" s="15"/>
      <c r="E6" s="31"/>
      <c r="F6" s="31"/>
      <c r="G6" s="31"/>
      <c r="H6" s="31"/>
      <c r="I6" s="31"/>
    </row>
    <row r="7" spans="1:15" ht="81.75" customHeight="1" x14ac:dyDescent="0.25">
      <c r="A7" s="15"/>
      <c r="B7" s="15"/>
      <c r="C7" s="15"/>
      <c r="D7" s="15"/>
      <c r="E7" s="33" t="s">
        <v>26</v>
      </c>
      <c r="F7" s="33"/>
      <c r="G7" s="33"/>
      <c r="H7" s="33"/>
      <c r="I7" s="33"/>
    </row>
    <row r="8" spans="1:15" ht="10.5" customHeight="1" x14ac:dyDescent="0.25">
      <c r="A8" s="20"/>
      <c r="B8" s="20"/>
      <c r="C8" s="20"/>
      <c r="D8" s="20"/>
      <c r="E8" s="20"/>
      <c r="F8" s="20"/>
      <c r="G8" s="20"/>
      <c r="H8" s="20"/>
      <c r="I8" s="20"/>
    </row>
    <row r="9" spans="1:15" ht="66" customHeight="1" x14ac:dyDescent="0.25">
      <c r="A9" s="34" t="s">
        <v>27</v>
      </c>
      <c r="B9" s="35"/>
      <c r="C9" s="35"/>
      <c r="D9" s="35"/>
      <c r="E9" s="35"/>
      <c r="F9" s="35"/>
      <c r="G9" s="35"/>
      <c r="H9" s="35"/>
      <c r="I9" s="35"/>
    </row>
    <row r="11" spans="1:15" x14ac:dyDescent="0.25">
      <c r="A11" s="17" t="s">
        <v>0</v>
      </c>
      <c r="B11" s="17" t="s">
        <v>1</v>
      </c>
      <c r="C11" s="17" t="s">
        <v>2</v>
      </c>
      <c r="D11" s="17" t="s">
        <v>3</v>
      </c>
      <c r="E11" s="17" t="s">
        <v>4</v>
      </c>
      <c r="F11" s="17"/>
      <c r="G11" s="17"/>
      <c r="H11" s="17"/>
      <c r="I11" s="17"/>
    </row>
    <row r="12" spans="1:15" ht="0.75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</row>
    <row r="13" spans="1:15" x14ac:dyDescent="0.25">
      <c r="A13" s="17"/>
      <c r="B13" s="17"/>
      <c r="C13" s="17"/>
      <c r="D13" s="17"/>
      <c r="E13" s="18" t="s">
        <v>5</v>
      </c>
      <c r="F13" s="17" t="s">
        <v>6</v>
      </c>
      <c r="G13" s="17"/>
      <c r="H13" s="17"/>
      <c r="I13" s="17"/>
    </row>
    <row r="14" spans="1:15" x14ac:dyDescent="0.25">
      <c r="A14" s="17"/>
      <c r="B14" s="17"/>
      <c r="C14" s="17"/>
      <c r="D14" s="17"/>
      <c r="E14" s="19"/>
      <c r="F14" s="2" t="s">
        <v>7</v>
      </c>
      <c r="G14" s="2" t="s">
        <v>8</v>
      </c>
      <c r="H14" s="2" t="s">
        <v>9</v>
      </c>
      <c r="I14" s="2" t="s">
        <v>10</v>
      </c>
    </row>
    <row r="15" spans="1:15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</row>
    <row r="16" spans="1:15" ht="38.25" x14ac:dyDescent="0.25">
      <c r="A16" s="17">
        <v>1</v>
      </c>
      <c r="B16" s="24" t="s">
        <v>11</v>
      </c>
      <c r="C16" s="24" t="s">
        <v>12</v>
      </c>
      <c r="D16" s="4" t="s">
        <v>23</v>
      </c>
      <c r="E16" s="14">
        <f>SUM(F16:I16)</f>
        <v>830271.48</v>
      </c>
      <c r="F16" s="8">
        <f>F17+F18+F19</f>
        <v>237310.8</v>
      </c>
      <c r="G16" s="8">
        <f t="shared" ref="G16:I16" si="0">G17+G18+G19</f>
        <v>197172.09000000003</v>
      </c>
      <c r="H16" s="8">
        <f t="shared" si="0"/>
        <v>198385.49000000002</v>
      </c>
      <c r="I16" s="8">
        <f t="shared" si="0"/>
        <v>197403.1</v>
      </c>
      <c r="K16" s="11"/>
      <c r="L16" s="12"/>
      <c r="M16" s="12"/>
      <c r="N16" s="12"/>
      <c r="O16" s="12"/>
    </row>
    <row r="17" spans="1:10" ht="25.5" x14ac:dyDescent="0.25">
      <c r="A17" s="17"/>
      <c r="B17" s="24"/>
      <c r="C17" s="24"/>
      <c r="D17" s="4" t="s">
        <v>13</v>
      </c>
      <c r="E17" s="7">
        <f t="shared" ref="E17:E20" si="1">SUM(F17:I17)</f>
        <v>47413.36</v>
      </c>
      <c r="F17" s="10">
        <v>16611.759999999998</v>
      </c>
      <c r="G17" s="10">
        <v>9858.6</v>
      </c>
      <c r="H17" s="10">
        <v>11072</v>
      </c>
      <c r="I17" s="10">
        <v>9871</v>
      </c>
      <c r="J17" s="1"/>
    </row>
    <row r="18" spans="1:10" ht="25.5" x14ac:dyDescent="0.25">
      <c r="A18" s="17"/>
      <c r="B18" s="24"/>
      <c r="C18" s="24"/>
      <c r="D18" s="4" t="s">
        <v>14</v>
      </c>
      <c r="E18" s="7">
        <f t="shared" si="1"/>
        <v>78285.84</v>
      </c>
      <c r="F18" s="10">
        <v>22069.93</v>
      </c>
      <c r="G18" s="10">
        <v>18731.349999999999</v>
      </c>
      <c r="H18" s="10">
        <v>18731.349999999999</v>
      </c>
      <c r="I18" s="10">
        <v>18753.21</v>
      </c>
    </row>
    <row r="19" spans="1:10" ht="25.5" x14ac:dyDescent="0.25">
      <c r="A19" s="17"/>
      <c r="B19" s="24"/>
      <c r="C19" s="24"/>
      <c r="D19" s="4" t="s">
        <v>15</v>
      </c>
      <c r="E19" s="7">
        <f t="shared" si="1"/>
        <v>704572.28</v>
      </c>
      <c r="F19" s="10">
        <v>198629.11</v>
      </c>
      <c r="G19" s="10">
        <v>168582.14</v>
      </c>
      <c r="H19" s="10">
        <v>168582.14</v>
      </c>
      <c r="I19" s="10">
        <v>168778.89</v>
      </c>
    </row>
    <row r="20" spans="1:10" ht="46.5" customHeight="1" x14ac:dyDescent="0.25">
      <c r="A20" s="17">
        <v>2</v>
      </c>
      <c r="B20" s="24" t="s">
        <v>16</v>
      </c>
      <c r="C20" s="24" t="s">
        <v>25</v>
      </c>
      <c r="D20" s="4" t="s">
        <v>23</v>
      </c>
      <c r="E20" s="14">
        <f t="shared" si="1"/>
        <v>932955</v>
      </c>
      <c r="F20" s="8">
        <f>F21+F22</f>
        <v>665000</v>
      </c>
      <c r="G20" s="8">
        <f>G21+G22</f>
        <v>53000</v>
      </c>
      <c r="H20" s="8">
        <f>H21+H22</f>
        <v>106877</v>
      </c>
      <c r="I20" s="8">
        <f>I21+I22</f>
        <v>108078</v>
      </c>
    </row>
    <row r="21" spans="1:10" ht="34.5" customHeight="1" x14ac:dyDescent="0.25">
      <c r="A21" s="17"/>
      <c r="B21" s="24"/>
      <c r="C21" s="24"/>
      <c r="D21" s="9" t="s">
        <v>17</v>
      </c>
      <c r="E21" s="7">
        <f>F21+G21+H21+I21</f>
        <v>332955</v>
      </c>
      <c r="F21" s="7">
        <v>65000</v>
      </c>
      <c r="G21" s="7">
        <v>53000</v>
      </c>
      <c r="H21" s="7">
        <v>106877</v>
      </c>
      <c r="I21" s="7">
        <v>108078</v>
      </c>
    </row>
    <row r="22" spans="1:10" ht="36" customHeight="1" x14ac:dyDescent="0.25">
      <c r="A22" s="17"/>
      <c r="B22" s="24"/>
      <c r="C22" s="24"/>
      <c r="D22" s="4" t="s">
        <v>14</v>
      </c>
      <c r="E22" s="6">
        <f>F22+G22+H22+I22</f>
        <v>600000</v>
      </c>
      <c r="F22" s="10">
        <v>600000</v>
      </c>
      <c r="G22" s="10">
        <v>0</v>
      </c>
      <c r="H22" s="10">
        <v>0</v>
      </c>
      <c r="I22" s="10">
        <v>0</v>
      </c>
    </row>
    <row r="23" spans="1:10" ht="42" customHeight="1" x14ac:dyDescent="0.25">
      <c r="A23" s="26">
        <v>3</v>
      </c>
      <c r="B23" s="21" t="s">
        <v>28</v>
      </c>
      <c r="C23" s="21" t="s">
        <v>29</v>
      </c>
      <c r="D23" s="13" t="s">
        <v>23</v>
      </c>
      <c r="E23" s="8">
        <f>F23+G23+H23+I23</f>
        <v>0</v>
      </c>
      <c r="F23" s="8">
        <f>F24+F25</f>
        <v>0</v>
      </c>
      <c r="G23" s="8">
        <f t="shared" ref="G23:I23" si="2">G24+G25</f>
        <v>0</v>
      </c>
      <c r="H23" s="8">
        <f t="shared" si="2"/>
        <v>0</v>
      </c>
      <c r="I23" s="8">
        <f t="shared" si="2"/>
        <v>0</v>
      </c>
    </row>
    <row r="24" spans="1:10" ht="27" customHeight="1" x14ac:dyDescent="0.25">
      <c r="A24" s="27"/>
      <c r="B24" s="22"/>
      <c r="C24" s="22"/>
      <c r="D24" s="13" t="s">
        <v>17</v>
      </c>
      <c r="E24" s="10">
        <f t="shared" ref="E24:E28" si="3">F24+G24+H24+I24</f>
        <v>0</v>
      </c>
      <c r="F24" s="10">
        <v>0</v>
      </c>
      <c r="G24" s="10">
        <v>0</v>
      </c>
      <c r="H24" s="10">
        <v>0</v>
      </c>
      <c r="I24" s="10">
        <v>0</v>
      </c>
    </row>
    <row r="25" spans="1:10" ht="28.5" customHeight="1" x14ac:dyDescent="0.25">
      <c r="A25" s="28"/>
      <c r="B25" s="23"/>
      <c r="C25" s="23"/>
      <c r="D25" s="13" t="s">
        <v>14</v>
      </c>
      <c r="E25" s="10">
        <f t="shared" si="3"/>
        <v>0</v>
      </c>
      <c r="F25" s="10">
        <v>0</v>
      </c>
      <c r="G25" s="10">
        <v>0</v>
      </c>
      <c r="H25" s="10">
        <v>0</v>
      </c>
      <c r="I25" s="10">
        <v>0</v>
      </c>
    </row>
    <row r="26" spans="1:10" ht="42" customHeight="1" x14ac:dyDescent="0.25">
      <c r="A26" s="26">
        <v>4</v>
      </c>
      <c r="B26" s="21" t="s">
        <v>30</v>
      </c>
      <c r="C26" s="21" t="s">
        <v>31</v>
      </c>
      <c r="D26" s="13" t="s">
        <v>23</v>
      </c>
      <c r="E26" s="8">
        <f t="shared" si="3"/>
        <v>3693333.33</v>
      </c>
      <c r="F26" s="8">
        <f>F27+F28</f>
        <v>0</v>
      </c>
      <c r="G26" s="8">
        <f t="shared" ref="G26:I26" si="4">G27+G28</f>
        <v>3693333.33</v>
      </c>
      <c r="H26" s="8">
        <f t="shared" si="4"/>
        <v>0</v>
      </c>
      <c r="I26" s="8">
        <f t="shared" si="4"/>
        <v>0</v>
      </c>
    </row>
    <row r="27" spans="1:10" ht="28.5" customHeight="1" x14ac:dyDescent="0.25">
      <c r="A27" s="27"/>
      <c r="B27" s="22"/>
      <c r="C27" s="22"/>
      <c r="D27" s="13" t="s">
        <v>17</v>
      </c>
      <c r="E27" s="10">
        <f t="shared" si="3"/>
        <v>255833.33</v>
      </c>
      <c r="F27" s="10">
        <v>0</v>
      </c>
      <c r="G27" s="10">
        <v>255833.33</v>
      </c>
      <c r="H27" s="10">
        <v>0</v>
      </c>
      <c r="I27" s="10">
        <v>0</v>
      </c>
    </row>
    <row r="28" spans="1:10" ht="25.5" customHeight="1" x14ac:dyDescent="0.25">
      <c r="A28" s="28"/>
      <c r="B28" s="23"/>
      <c r="C28" s="23"/>
      <c r="D28" s="13" t="s">
        <v>14</v>
      </c>
      <c r="E28" s="10">
        <f t="shared" si="3"/>
        <v>3437500</v>
      </c>
      <c r="F28" s="10">
        <v>0</v>
      </c>
      <c r="G28" s="10">
        <v>3437500</v>
      </c>
      <c r="H28" s="10">
        <v>0</v>
      </c>
      <c r="I28" s="10">
        <v>0</v>
      </c>
    </row>
    <row r="29" spans="1:10" ht="54" customHeight="1" x14ac:dyDescent="0.25">
      <c r="A29" s="17">
        <v>5</v>
      </c>
      <c r="B29" s="24" t="s">
        <v>18</v>
      </c>
      <c r="C29" s="24" t="s">
        <v>24</v>
      </c>
      <c r="D29" s="4" t="s">
        <v>23</v>
      </c>
      <c r="E29" s="8">
        <f>F29+G29+H29+I29</f>
        <v>3825185.71</v>
      </c>
      <c r="F29" s="8">
        <f>F30+F31+F32</f>
        <v>0</v>
      </c>
      <c r="G29" s="8">
        <f t="shared" ref="G29:I29" si="5">G30+G31+G32</f>
        <v>3825185.71</v>
      </c>
      <c r="H29" s="8">
        <f t="shared" si="5"/>
        <v>0</v>
      </c>
      <c r="I29" s="8">
        <f t="shared" si="5"/>
        <v>0</v>
      </c>
    </row>
    <row r="30" spans="1:10" ht="30" customHeight="1" x14ac:dyDescent="0.25">
      <c r="A30" s="17"/>
      <c r="B30" s="24"/>
      <c r="C30" s="24"/>
      <c r="D30" s="4" t="s">
        <v>17</v>
      </c>
      <c r="E30" s="6">
        <f>F30+G30+H30+I30</f>
        <v>191259.29</v>
      </c>
      <c r="F30" s="10">
        <v>0</v>
      </c>
      <c r="G30" s="10">
        <v>191259.29</v>
      </c>
      <c r="H30" s="10">
        <v>0</v>
      </c>
      <c r="I30" s="10">
        <v>0</v>
      </c>
    </row>
    <row r="31" spans="1:10" ht="30" customHeight="1" x14ac:dyDescent="0.25">
      <c r="A31" s="17"/>
      <c r="B31" s="24"/>
      <c r="C31" s="24"/>
      <c r="D31" s="4" t="s">
        <v>14</v>
      </c>
      <c r="E31" s="10">
        <f t="shared" ref="E31:E32" si="6">F31+G31+H31+I31</f>
        <v>625031.02</v>
      </c>
      <c r="F31" s="10">
        <v>0</v>
      </c>
      <c r="G31" s="10">
        <v>625031.02</v>
      </c>
      <c r="H31" s="10">
        <v>0</v>
      </c>
      <c r="I31" s="10">
        <v>0</v>
      </c>
    </row>
    <row r="32" spans="1:10" ht="29.25" customHeight="1" x14ac:dyDescent="0.25">
      <c r="A32" s="17"/>
      <c r="B32" s="24"/>
      <c r="C32" s="24"/>
      <c r="D32" s="4" t="s">
        <v>15</v>
      </c>
      <c r="E32" s="10">
        <f t="shared" si="6"/>
        <v>3008895.4</v>
      </c>
      <c r="F32" s="10">
        <v>0</v>
      </c>
      <c r="G32" s="10">
        <f>3343212.31+290714.11-625031.02</f>
        <v>3008895.4</v>
      </c>
      <c r="H32" s="10">
        <v>0</v>
      </c>
      <c r="I32" s="10">
        <v>0</v>
      </c>
    </row>
    <row r="33" spans="1:9" ht="38.25" x14ac:dyDescent="0.25">
      <c r="A33" s="17">
        <v>6</v>
      </c>
      <c r="B33" s="24" t="s">
        <v>19</v>
      </c>
      <c r="C33" s="24" t="s">
        <v>20</v>
      </c>
      <c r="D33" s="4" t="s">
        <v>23</v>
      </c>
      <c r="E33" s="8">
        <f>F33+G33+H33+I33</f>
        <v>325945.40000000002</v>
      </c>
      <c r="F33" s="8">
        <f>F34+F35</f>
        <v>62175.4</v>
      </c>
      <c r="G33" s="8">
        <f t="shared" ref="G33:I33" si="7">G34+G35</f>
        <v>142021.76000000001</v>
      </c>
      <c r="H33" s="8">
        <f t="shared" si="7"/>
        <v>60874.12</v>
      </c>
      <c r="I33" s="8">
        <f t="shared" si="7"/>
        <v>60874.12</v>
      </c>
    </row>
    <row r="34" spans="1:9" ht="25.5" x14ac:dyDescent="0.25">
      <c r="A34" s="17"/>
      <c r="B34" s="24"/>
      <c r="C34" s="24"/>
      <c r="D34" s="4" t="s">
        <v>17</v>
      </c>
      <c r="E34" s="10">
        <f t="shared" ref="E34:E35" si="8">F34+G34+H34+I34</f>
        <v>17555.37</v>
      </c>
      <c r="F34" s="10">
        <v>4352.28</v>
      </c>
      <c r="G34" s="10">
        <v>7101.09</v>
      </c>
      <c r="H34" s="10">
        <v>3051</v>
      </c>
      <c r="I34" s="10">
        <v>3051</v>
      </c>
    </row>
    <row r="35" spans="1:9" ht="25.5" x14ac:dyDescent="0.25">
      <c r="A35" s="17"/>
      <c r="B35" s="24"/>
      <c r="C35" s="24"/>
      <c r="D35" s="4" t="s">
        <v>14</v>
      </c>
      <c r="E35" s="10">
        <f t="shared" si="8"/>
        <v>308390.03000000003</v>
      </c>
      <c r="F35" s="10">
        <v>57823.12</v>
      </c>
      <c r="G35" s="10">
        <v>134920.67000000001</v>
      </c>
      <c r="H35" s="10">
        <v>57823.12</v>
      </c>
      <c r="I35" s="10">
        <v>57823.12</v>
      </c>
    </row>
    <row r="36" spans="1:9" ht="38.25" x14ac:dyDescent="0.25">
      <c r="A36" s="17">
        <v>7</v>
      </c>
      <c r="B36" s="24" t="s">
        <v>32</v>
      </c>
      <c r="C36" s="24" t="s">
        <v>33</v>
      </c>
      <c r="D36" s="4" t="s">
        <v>23</v>
      </c>
      <c r="E36" s="8">
        <f t="shared" ref="E36:E41" si="9">F36+G36+H36+I36</f>
        <v>2731462.89</v>
      </c>
      <c r="F36" s="8">
        <f>F37+F39+F38</f>
        <v>0</v>
      </c>
      <c r="G36" s="8">
        <f t="shared" ref="G36:I36" si="10">G37+G39+G38</f>
        <v>2731462.89</v>
      </c>
      <c r="H36" s="8">
        <f t="shared" si="10"/>
        <v>0</v>
      </c>
      <c r="I36" s="8">
        <f t="shared" si="10"/>
        <v>0</v>
      </c>
    </row>
    <row r="37" spans="1:9" ht="28.5" customHeight="1" x14ac:dyDescent="0.25">
      <c r="A37" s="17"/>
      <c r="B37" s="24"/>
      <c r="C37" s="24"/>
      <c r="D37" s="4" t="s">
        <v>17</v>
      </c>
      <c r="E37" s="6">
        <f t="shared" si="9"/>
        <v>136574</v>
      </c>
      <c r="F37" s="10">
        <v>0</v>
      </c>
      <c r="G37" s="10">
        <v>136574</v>
      </c>
      <c r="H37" s="10">
        <v>0</v>
      </c>
      <c r="I37" s="10">
        <v>0</v>
      </c>
    </row>
    <row r="38" spans="1:9" ht="28.5" customHeight="1" x14ac:dyDescent="0.25">
      <c r="A38" s="17"/>
      <c r="B38" s="24"/>
      <c r="C38" s="24"/>
      <c r="D38" s="16" t="s">
        <v>14</v>
      </c>
      <c r="E38" s="10">
        <f t="shared" si="9"/>
        <v>259488.89</v>
      </c>
      <c r="F38" s="10">
        <v>0</v>
      </c>
      <c r="G38" s="10">
        <v>259488.89</v>
      </c>
      <c r="H38" s="10">
        <v>0</v>
      </c>
      <c r="I38" s="10">
        <v>0</v>
      </c>
    </row>
    <row r="39" spans="1:9" ht="28.5" customHeight="1" x14ac:dyDescent="0.25">
      <c r="A39" s="17"/>
      <c r="B39" s="24"/>
      <c r="C39" s="24"/>
      <c r="D39" s="16" t="s">
        <v>15</v>
      </c>
      <c r="E39" s="10">
        <f t="shared" si="9"/>
        <v>2335400</v>
      </c>
      <c r="F39" s="10">
        <v>0</v>
      </c>
      <c r="G39" s="10">
        <v>2335400</v>
      </c>
      <c r="H39" s="10">
        <v>0</v>
      </c>
      <c r="I39" s="10">
        <v>0</v>
      </c>
    </row>
    <row r="40" spans="1:9" ht="38.25" x14ac:dyDescent="0.25">
      <c r="A40" s="25" t="s">
        <v>21</v>
      </c>
      <c r="B40" s="25"/>
      <c r="C40" s="25"/>
      <c r="D40" s="5" t="s">
        <v>23</v>
      </c>
      <c r="E40" s="8">
        <f t="shared" si="9"/>
        <v>12339153.809999999</v>
      </c>
      <c r="F40" s="8">
        <f>F41+F42+F43</f>
        <v>964486.20000000007</v>
      </c>
      <c r="G40" s="8">
        <f t="shared" ref="G40:I40" si="11">G41+G42+G43</f>
        <v>10642175.779999999</v>
      </c>
      <c r="H40" s="8">
        <f t="shared" si="11"/>
        <v>366136.61</v>
      </c>
      <c r="I40" s="8">
        <f t="shared" si="11"/>
        <v>366355.22000000003</v>
      </c>
    </row>
    <row r="41" spans="1:9" ht="25.5" x14ac:dyDescent="0.25">
      <c r="A41" s="25"/>
      <c r="B41" s="25"/>
      <c r="C41" s="25"/>
      <c r="D41" s="5" t="s">
        <v>17</v>
      </c>
      <c r="E41" s="8">
        <f t="shared" si="9"/>
        <v>981590.35</v>
      </c>
      <c r="F41" s="8">
        <f t="shared" ref="F41:I41" si="12">F37+F34+F30+F21+F17</f>
        <v>85964.04</v>
      </c>
      <c r="G41" s="8">
        <f>G37+G34+G30+G21+G17+G27</f>
        <v>653626.30999999994</v>
      </c>
      <c r="H41" s="8">
        <f t="shared" si="12"/>
        <v>121000</v>
      </c>
      <c r="I41" s="8">
        <f t="shared" si="12"/>
        <v>121000</v>
      </c>
    </row>
    <row r="42" spans="1:9" ht="25.5" x14ac:dyDescent="0.25">
      <c r="A42" s="25"/>
      <c r="B42" s="25"/>
      <c r="C42" s="25"/>
      <c r="D42" s="5" t="s">
        <v>22</v>
      </c>
      <c r="E42" s="8">
        <f t="shared" ref="E42:E43" si="13">F42+G42+H42+I42</f>
        <v>5308695.7799999993</v>
      </c>
      <c r="F42" s="8">
        <f t="shared" ref="F42:I42" si="14">F38+F35+F31+F22+F18</f>
        <v>679893.05</v>
      </c>
      <c r="G42" s="8">
        <f>G38+G35+G31+G22+G18+G28</f>
        <v>4475671.93</v>
      </c>
      <c r="H42" s="8">
        <f t="shared" si="14"/>
        <v>76554.47</v>
      </c>
      <c r="I42" s="8">
        <f t="shared" si="14"/>
        <v>76576.33</v>
      </c>
    </row>
    <row r="43" spans="1:9" ht="25.5" x14ac:dyDescent="0.25">
      <c r="A43" s="25"/>
      <c r="B43" s="25"/>
      <c r="C43" s="25"/>
      <c r="D43" s="5" t="s">
        <v>15</v>
      </c>
      <c r="E43" s="8">
        <f t="shared" si="13"/>
        <v>6048867.6799999997</v>
      </c>
      <c r="F43" s="8">
        <f t="shared" ref="F43:I43" si="15">F32+F19+F39</f>
        <v>198629.11</v>
      </c>
      <c r="G43" s="8">
        <f t="shared" si="15"/>
        <v>5512877.54</v>
      </c>
      <c r="H43" s="8">
        <f t="shared" si="15"/>
        <v>168582.14</v>
      </c>
      <c r="I43" s="8">
        <f t="shared" si="15"/>
        <v>168778.89</v>
      </c>
    </row>
    <row r="45" spans="1:9" x14ac:dyDescent="0.25">
      <c r="E45" s="1"/>
    </row>
    <row r="48" spans="1:9" x14ac:dyDescent="0.25">
      <c r="C48" s="36"/>
      <c r="D48" s="36"/>
      <c r="E48" s="36"/>
      <c r="F48" s="36"/>
    </row>
  </sheetData>
  <mergeCells count="37">
    <mergeCell ref="B33:B35"/>
    <mergeCell ref="C33:C35"/>
    <mergeCell ref="A20:A22"/>
    <mergeCell ref="B20:B22"/>
    <mergeCell ref="C20:C22"/>
    <mergeCell ref="A29:A32"/>
    <mergeCell ref="B29:B32"/>
    <mergeCell ref="C29:C32"/>
    <mergeCell ref="A23:A25"/>
    <mergeCell ref="A26:A28"/>
    <mergeCell ref="B23:B25"/>
    <mergeCell ref="B26:B28"/>
    <mergeCell ref="C23:C25"/>
    <mergeCell ref="C26:C28"/>
    <mergeCell ref="A16:A19"/>
    <mergeCell ref="B16:B19"/>
    <mergeCell ref="C16:C19"/>
    <mergeCell ref="A11:A14"/>
    <mergeCell ref="B11:B14"/>
    <mergeCell ref="C11:C14"/>
    <mergeCell ref="A9:I9"/>
    <mergeCell ref="A8:I8"/>
    <mergeCell ref="F1:I1"/>
    <mergeCell ref="F2:I2"/>
    <mergeCell ref="F3:I3"/>
    <mergeCell ref="F5:I5"/>
    <mergeCell ref="E7:I7"/>
    <mergeCell ref="D11:D14"/>
    <mergeCell ref="E11:I12"/>
    <mergeCell ref="E13:E14"/>
    <mergeCell ref="F13:I13"/>
    <mergeCell ref="F4:I4"/>
    <mergeCell ref="A40:C43"/>
    <mergeCell ref="A36:A39"/>
    <mergeCell ref="B36:B39"/>
    <mergeCell ref="C36:C39"/>
    <mergeCell ref="A33:A35"/>
  </mergeCells>
  <pageMargins left="0.23622047244094491" right="0.23622047244094491" top="0.35433070866141736" bottom="0.35433070866141736" header="0.31496062992125984" footer="0.31496062992125984"/>
  <pageSetup paperSize="9" scale="90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2023-05-31T11:41:20Z</dcterms:modified>
</cp:coreProperties>
</file>