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5" i="1" l="1"/>
  <c r="E45" i="1" s="1"/>
  <c r="E46" i="1"/>
  <c r="G34" i="1" l="1"/>
  <c r="G48" i="1" s="1"/>
  <c r="G54" i="1"/>
  <c r="G75" i="1" l="1"/>
  <c r="H75" i="1"/>
  <c r="I75" i="1"/>
  <c r="F75" i="1"/>
  <c r="G70" i="1"/>
  <c r="E70" i="1" s="1"/>
  <c r="H68" i="1"/>
  <c r="I68" i="1"/>
  <c r="F68" i="1"/>
  <c r="E71" i="1"/>
  <c r="E69" i="1"/>
  <c r="E75" i="1" l="1"/>
  <c r="G68" i="1"/>
  <c r="E68" i="1" s="1"/>
  <c r="G50" i="1" l="1"/>
  <c r="H50" i="1"/>
  <c r="I50" i="1"/>
  <c r="F50" i="1"/>
  <c r="G49" i="1"/>
  <c r="G74" i="1" s="1"/>
  <c r="H49" i="1"/>
  <c r="H74" i="1" s="1"/>
  <c r="I49" i="1"/>
  <c r="I74" i="1" s="1"/>
  <c r="F49" i="1"/>
  <c r="F74" i="1" s="1"/>
  <c r="G73" i="1"/>
  <c r="H48" i="1"/>
  <c r="H73" i="1" s="1"/>
  <c r="I48" i="1"/>
  <c r="I73" i="1" s="1"/>
  <c r="F41" i="1"/>
  <c r="G41" i="1"/>
  <c r="H41" i="1"/>
  <c r="I41" i="1"/>
  <c r="E42" i="1"/>
  <c r="E43" i="1"/>
  <c r="E44" i="1"/>
  <c r="F30" i="1"/>
  <c r="F48" i="1" s="1"/>
  <c r="F73" i="1" s="1"/>
  <c r="E74" i="1" l="1"/>
  <c r="E73" i="1"/>
  <c r="E41" i="1"/>
  <c r="E64" i="1"/>
  <c r="E65" i="1"/>
  <c r="E66" i="1"/>
  <c r="G63" i="1"/>
  <c r="H63" i="1"/>
  <c r="I63" i="1"/>
  <c r="F63" i="1"/>
  <c r="E59" i="1"/>
  <c r="E60" i="1"/>
  <c r="E61" i="1"/>
  <c r="G58" i="1"/>
  <c r="H58" i="1"/>
  <c r="I58" i="1"/>
  <c r="F58" i="1"/>
  <c r="E54" i="1"/>
  <c r="E55" i="1"/>
  <c r="E56" i="1"/>
  <c r="G53" i="1"/>
  <c r="H53" i="1"/>
  <c r="I53" i="1"/>
  <c r="F53" i="1"/>
  <c r="F76" i="1"/>
  <c r="G76" i="1"/>
  <c r="G72" i="1" s="1"/>
  <c r="H76" i="1"/>
  <c r="H72" i="1" s="1"/>
  <c r="I76" i="1"/>
  <c r="I72" i="1" s="1"/>
  <c r="E38" i="1"/>
  <c r="E39" i="1"/>
  <c r="E40" i="1"/>
  <c r="G37" i="1"/>
  <c r="H37" i="1"/>
  <c r="I37" i="1"/>
  <c r="F37" i="1"/>
  <c r="E34" i="1"/>
  <c r="E35" i="1"/>
  <c r="E36" i="1"/>
  <c r="G33" i="1"/>
  <c r="H33" i="1"/>
  <c r="I33" i="1"/>
  <c r="F33" i="1"/>
  <c r="E30" i="1"/>
  <c r="E31" i="1"/>
  <c r="E32" i="1"/>
  <c r="G29" i="1"/>
  <c r="H29" i="1"/>
  <c r="I29" i="1"/>
  <c r="F29" i="1"/>
  <c r="E26" i="1"/>
  <c r="E27" i="1"/>
  <c r="E28" i="1"/>
  <c r="G25" i="1"/>
  <c r="H25" i="1"/>
  <c r="I25" i="1"/>
  <c r="F25" i="1"/>
  <c r="E22" i="1"/>
  <c r="E23" i="1"/>
  <c r="E24" i="1"/>
  <c r="G21" i="1"/>
  <c r="H21" i="1"/>
  <c r="I21" i="1"/>
  <c r="F21" i="1"/>
  <c r="E18" i="1"/>
  <c r="E19" i="1"/>
  <c r="E20" i="1"/>
  <c r="G17" i="1"/>
  <c r="H17" i="1"/>
  <c r="I17" i="1"/>
  <c r="F17" i="1"/>
  <c r="E14" i="1"/>
  <c r="E15" i="1"/>
  <c r="E16" i="1"/>
  <c r="G13" i="1"/>
  <c r="H13" i="1"/>
  <c r="I13" i="1"/>
  <c r="F13" i="1"/>
  <c r="E48" i="1" l="1"/>
  <c r="E76" i="1"/>
  <c r="E37" i="1"/>
  <c r="E17" i="1"/>
  <c r="F72" i="1"/>
  <c r="E25" i="1"/>
  <c r="E21" i="1"/>
  <c r="E63" i="1"/>
  <c r="E29" i="1"/>
  <c r="E50" i="1"/>
  <c r="E49" i="1"/>
  <c r="F47" i="1"/>
  <c r="I47" i="1"/>
  <c r="H47" i="1"/>
  <c r="G47" i="1"/>
  <c r="E53" i="1"/>
  <c r="E13" i="1"/>
  <c r="E33" i="1"/>
  <c r="E58" i="1"/>
  <c r="E72" i="1" l="1"/>
  <c r="E47" i="1"/>
</calcChain>
</file>

<file path=xl/sharedStrings.xml><?xml version="1.0" encoding="utf-8"?>
<sst xmlns="http://schemas.openxmlformats.org/spreadsheetml/2006/main" count="102" uniqueCount="50">
  <si>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</si>
  <si>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</si>
  <si>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</si>
  <si>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</si>
  <si>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</si>
  <si>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</si>
  <si>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</si>
  <si>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</si>
  <si>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</si>
  <si>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</si>
  <si>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Отдел культуры  выступит организатором проведения государственных праздников, знаменательных дат и иных значимых мероприятий в соответствие с планом основных мероприятий</t>
  </si>
  <si>
    <t xml:space="preserve">Участие обучающихся в ДШИ в творческих мероприятиях международного, всероссийского и регионального значения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</si>
  <si>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</si>
  <si>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</si>
  <si>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</si>
  <si>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Отдел культуры  выступит организатором проведения районного конкурса проектов в сфере патриотического воспитания (для физических лиц)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</si>
  <si>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</si>
  <si>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</si>
  <si>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</si>
  <si>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</si>
  <si>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</si>
  <si>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</si>
  <si>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</si>
  <si>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</si>
  <si>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</si>
  <si>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</si>
  <si>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</si>
  <si>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</si>
  <si>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«Детская школа искусств № 8» определит приоритетные творческие мероприятия международного, всероссийского и регионального значения и профинансирует расходы по участию обучающихся  и преподавателей в данных мероприятиях 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</si>
  <si>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</si>
  <si>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</si>
  <si>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</si>
  <si>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</si>
  <si>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</si>
  <si>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</si>
  <si>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</si>
  <si>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</si>
  <si>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</si>
  <si>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</si>
  <si>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</si>
  <si>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</si>
  <si>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>Организация и проведение мероприятий учреждениями, подведомственными отделу культуры</t>
  </si>
  <si>
    <t>Приобретение музыкального оборудования и музыкальной литературы в «Детскую школу искусств № 8», оборудования, инвентаря, изготовление дизайн-проекта экспозиции в МБУК "Коношский районный краеведческий музей"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</si>
  <si>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</si>
  <si>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</si>
  <si>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</si>
  <si>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 xml:space="preserve">Перечисление межбюджетных трансфертов в бюджеты поселений:  приобретение музыкального оборудования МБУК «Волошский ДК» (2022 год- 95000,00 руб.); трудоустройство несовершеннолетних (Волошка: 2022г- 16439,93; Подюга: 2022г- 40000,00, 2023г- 79861,13; Коноша: 2022г- 16439,93; Вохтома: 2022г- 20207,41); на софинансирование  капитальных ремонтов в МО «Тавреньгское» (2022г– 500000,00;  2025г– 1400000,00); МО «Вохтомское» (2022г- 666000,00; 2024г– 1704900,00) в рамках реализации национального проекта «Культура»; услуги стройконтроля МО «Вохтомское» (2022г- 80000,00); проведение фестиваля «Що, кощевцы – форсуны!» МО «Тавреньгское» (2022г–  30000,00); проведение кап.ремонта МО «Тавреньгское» (2022г– 200000,00); изготовление ПСД: 30000,00- МО "Вохтомское" (2023г); 100000,00- МО "Коношское" (2023г) </t>
  </si>
  <si>
    <t>Реализация регионального проекта «Культурное Поморье – Творческий десант»</t>
  </si>
  <si>
    <t xml:space="preserve">Компенсация расходов ГСМ творческим коллективам для участия в выездных мероприятиях  </t>
  </si>
  <si>
    <t xml:space="preserve">ПРИЛОЖЕНИЕ № 2 
к постановлению администрации 
МО «Коношский муниципальный район» 
от 14 сентября 2023 г. № 618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</si>
</sst>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G1" sqref="G1:I1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9" width="12.140625" style="1" customWidth="1"/>
    <col min="10" max="10" width="9.140625" style="1"/>
    <col min="11" max="11" width="11.28515625" style="1" bestFit="1" customWidth="1"/>
    <col min="12" max="16384" width="9.140625" style="1"/>
  </cols>
  <sheetData>
    <row r="1" spans="1:9" ht="55.5" customHeight="1" x14ac:dyDescent="0.2">
      <c r="F1" s="8"/>
      <c r="G1" s="13" t="s">
        <v>49</v>
      </c>
      <c r="H1" s="14"/>
      <c r="I1" s="14"/>
    </row>
    <row r="2" spans="1:9" x14ac:dyDescent="0.2">
      <c r="A2" s="8"/>
      <c r="B2" s="8"/>
      <c r="C2" s="8"/>
      <c r="D2" s="8"/>
      <c r="E2" s="8"/>
      <c r="F2" s="8"/>
      <c r="G2" s="8"/>
      <c r="H2" s="8"/>
      <c r="I2" s="8"/>
    </row>
    <row r="3" spans="1:9" ht="70.5" customHeight="1" x14ac:dyDescent="0.2">
      <c r="A3" s="8"/>
      <c r="B3" s="8"/>
      <c r="C3" s="8"/>
      <c r="D3" s="8"/>
      <c r="E3" s="8"/>
      <c r="F3" s="13" t="s">
        <v>37</v>
      </c>
      <c r="G3" s="13"/>
      <c r="H3" s="13"/>
      <c r="I3" s="13"/>
    </row>
    <row r="4" spans="1:9" x14ac:dyDescent="0.2">
      <c r="A4" s="8"/>
      <c r="B4" s="8"/>
      <c r="C4" s="8"/>
      <c r="D4" s="8"/>
      <c r="E4" s="8"/>
      <c r="F4" s="8"/>
      <c r="G4" s="8"/>
      <c r="H4" s="8"/>
      <c r="I4" s="8"/>
    </row>
    <row r="5" spans="1:9" ht="39.75" customHeight="1" x14ac:dyDescent="0.2">
      <c r="A5" s="20" t="s">
        <v>38</v>
      </c>
      <c r="B5" s="21"/>
      <c r="C5" s="21"/>
      <c r="D5" s="21"/>
      <c r="E5" s="21"/>
      <c r="F5" s="21"/>
      <c r="G5" s="21"/>
      <c r="H5" s="21"/>
      <c r="I5" s="21"/>
    </row>
    <row r="7" spans="1:9" ht="18.75" customHeight="1" x14ac:dyDescent="0.2">
      <c r="A7" s="12" t="s">
        <v>22</v>
      </c>
      <c r="B7" s="12" t="s">
        <v>0</v>
      </c>
      <c r="C7" s="12" t="s">
        <v>1</v>
      </c>
      <c r="D7" s="12" t="s">
        <v>2</v>
      </c>
      <c r="E7" s="12" t="s">
        <v>32</v>
      </c>
      <c r="F7" s="12"/>
      <c r="G7" s="12"/>
      <c r="H7" s="12"/>
      <c r="I7" s="12"/>
    </row>
    <row r="8" spans="1:9" x14ac:dyDescent="0.2">
      <c r="A8" s="12"/>
      <c r="B8" s="12"/>
      <c r="C8" s="12"/>
      <c r="D8" s="12"/>
      <c r="E8" s="12" t="s">
        <v>3</v>
      </c>
      <c r="F8" s="12" t="s">
        <v>4</v>
      </c>
      <c r="G8" s="12"/>
      <c r="H8" s="12"/>
      <c r="I8" s="12"/>
    </row>
    <row r="9" spans="1:9" x14ac:dyDescent="0.2">
      <c r="A9" s="12"/>
      <c r="B9" s="12"/>
      <c r="C9" s="12"/>
      <c r="D9" s="12"/>
      <c r="E9" s="12"/>
      <c r="F9" s="2">
        <v>2022</v>
      </c>
      <c r="G9" s="2">
        <v>2023</v>
      </c>
      <c r="H9" s="2">
        <v>2024</v>
      </c>
      <c r="I9" s="2">
        <v>2025</v>
      </c>
    </row>
    <row r="10" spans="1:9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</row>
    <row r="11" spans="1:9" x14ac:dyDescent="0.2">
      <c r="A11" s="12" t="s">
        <v>33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39.75" customHeight="1" x14ac:dyDescent="0.2">
      <c r="A13" s="12">
        <v>1</v>
      </c>
      <c r="B13" s="15" t="s">
        <v>23</v>
      </c>
      <c r="C13" s="15" t="s">
        <v>24</v>
      </c>
      <c r="D13" s="3" t="s">
        <v>35</v>
      </c>
      <c r="E13" s="6">
        <f>F13+G13+H13+I13</f>
        <v>1249725</v>
      </c>
      <c r="F13" s="6">
        <f>F14+F15+F16</f>
        <v>416575</v>
      </c>
      <c r="G13" s="6">
        <f t="shared" ref="G13:I13" si="0">G14+G15+G16</f>
        <v>416575</v>
      </c>
      <c r="H13" s="6">
        <f t="shared" si="0"/>
        <v>416575</v>
      </c>
      <c r="I13" s="6">
        <f t="shared" si="0"/>
        <v>0</v>
      </c>
    </row>
    <row r="14" spans="1:9" ht="25.5" x14ac:dyDescent="0.2">
      <c r="A14" s="12"/>
      <c r="B14" s="15"/>
      <c r="C14" s="15"/>
      <c r="D14" s="3" t="s">
        <v>5</v>
      </c>
      <c r="E14" s="5">
        <f t="shared" ref="E14:E16" si="1">F14+G14+H14+I14</f>
        <v>1249725</v>
      </c>
      <c r="F14" s="5">
        <v>416575</v>
      </c>
      <c r="G14" s="5">
        <v>416575</v>
      </c>
      <c r="H14" s="5">
        <v>416575</v>
      </c>
      <c r="I14" s="5">
        <v>0</v>
      </c>
    </row>
    <row r="15" spans="1:9" ht="25.5" x14ac:dyDescent="0.2">
      <c r="A15" s="12"/>
      <c r="B15" s="15"/>
      <c r="C15" s="15"/>
      <c r="D15" s="3" t="s">
        <v>6</v>
      </c>
      <c r="E15" s="5">
        <f t="shared" si="1"/>
        <v>0</v>
      </c>
      <c r="F15" s="5">
        <v>0</v>
      </c>
      <c r="G15" s="5">
        <v>0</v>
      </c>
      <c r="H15" s="5">
        <v>0</v>
      </c>
      <c r="I15" s="5">
        <v>0</v>
      </c>
    </row>
    <row r="16" spans="1:9" ht="25.5" x14ac:dyDescent="0.2">
      <c r="A16" s="12"/>
      <c r="B16" s="15"/>
      <c r="C16" s="15"/>
      <c r="D16" s="3" t="s">
        <v>7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</row>
    <row r="17" spans="1:9" ht="38.25" x14ac:dyDescent="0.2">
      <c r="A17" s="12">
        <v>2</v>
      </c>
      <c r="B17" s="15" t="s">
        <v>25</v>
      </c>
      <c r="C17" s="15" t="s">
        <v>26</v>
      </c>
      <c r="D17" s="3" t="s">
        <v>36</v>
      </c>
      <c r="E17" s="6">
        <f>F17+G17+H17+I17</f>
        <v>1110000</v>
      </c>
      <c r="F17" s="6">
        <f>F18+F19+F20</f>
        <v>0</v>
      </c>
      <c r="G17" s="6">
        <f t="shared" ref="G17:I17" si="2">G18+G19+G20</f>
        <v>0</v>
      </c>
      <c r="H17" s="6">
        <f t="shared" si="2"/>
        <v>555000</v>
      </c>
      <c r="I17" s="6">
        <f t="shared" si="2"/>
        <v>555000</v>
      </c>
    </row>
    <row r="18" spans="1:9" ht="25.5" x14ac:dyDescent="0.2">
      <c r="A18" s="12"/>
      <c r="B18" s="15"/>
      <c r="C18" s="15"/>
      <c r="D18" s="3" t="s">
        <v>5</v>
      </c>
      <c r="E18" s="5">
        <f t="shared" ref="E18:E20" si="3">F18+G18+H18+I18</f>
        <v>1110000</v>
      </c>
      <c r="F18" s="5">
        <v>0</v>
      </c>
      <c r="G18" s="5">
        <v>0</v>
      </c>
      <c r="H18" s="5">
        <v>555000</v>
      </c>
      <c r="I18" s="5">
        <v>555000</v>
      </c>
    </row>
    <row r="19" spans="1:9" ht="25.5" x14ac:dyDescent="0.2">
      <c r="A19" s="12"/>
      <c r="B19" s="15"/>
      <c r="C19" s="15"/>
      <c r="D19" s="3" t="s">
        <v>6</v>
      </c>
      <c r="E19" s="5">
        <f t="shared" si="3"/>
        <v>0</v>
      </c>
      <c r="F19" s="5">
        <v>0</v>
      </c>
      <c r="G19" s="5">
        <v>0</v>
      </c>
      <c r="H19" s="5">
        <v>0</v>
      </c>
      <c r="I19" s="5">
        <v>0</v>
      </c>
    </row>
    <row r="20" spans="1:9" ht="25.5" x14ac:dyDescent="0.2">
      <c r="A20" s="12"/>
      <c r="B20" s="15"/>
      <c r="C20" s="15"/>
      <c r="D20" s="3" t="s">
        <v>7</v>
      </c>
      <c r="E20" s="5">
        <f t="shared" si="3"/>
        <v>0</v>
      </c>
      <c r="F20" s="5">
        <v>0</v>
      </c>
      <c r="G20" s="5">
        <v>0</v>
      </c>
      <c r="H20" s="5">
        <v>0</v>
      </c>
      <c r="I20" s="5">
        <v>0</v>
      </c>
    </row>
    <row r="21" spans="1:9" ht="39.75" customHeight="1" x14ac:dyDescent="0.2">
      <c r="A21" s="12">
        <v>3</v>
      </c>
      <c r="B21" s="15" t="s">
        <v>27</v>
      </c>
      <c r="C21" s="15" t="s">
        <v>8</v>
      </c>
      <c r="D21" s="3" t="s">
        <v>36</v>
      </c>
      <c r="E21" s="6">
        <f>F21+G21+H21+I21</f>
        <v>108000</v>
      </c>
      <c r="F21" s="6">
        <f>F22+F23+F24</f>
        <v>54000</v>
      </c>
      <c r="G21" s="6">
        <f t="shared" ref="G21:I21" si="4">G22+G23+G24</f>
        <v>0</v>
      </c>
      <c r="H21" s="6">
        <f t="shared" si="4"/>
        <v>0</v>
      </c>
      <c r="I21" s="6">
        <f t="shared" si="4"/>
        <v>54000</v>
      </c>
    </row>
    <row r="22" spans="1:9" ht="25.5" x14ac:dyDescent="0.2">
      <c r="A22" s="12"/>
      <c r="B22" s="15"/>
      <c r="C22" s="15"/>
      <c r="D22" s="3" t="s">
        <v>5</v>
      </c>
      <c r="E22" s="5">
        <f t="shared" ref="E22:E24" si="5">F22+G22+H22+I22</f>
        <v>108000</v>
      </c>
      <c r="F22" s="5">
        <v>54000</v>
      </c>
      <c r="G22" s="5">
        <v>0</v>
      </c>
      <c r="H22" s="5">
        <v>0</v>
      </c>
      <c r="I22" s="5">
        <v>54000</v>
      </c>
    </row>
    <row r="23" spans="1:9" ht="25.5" x14ac:dyDescent="0.2">
      <c r="A23" s="12"/>
      <c r="B23" s="15"/>
      <c r="C23" s="15"/>
      <c r="D23" s="3" t="s">
        <v>6</v>
      </c>
      <c r="E23" s="5">
        <f t="shared" si="5"/>
        <v>0</v>
      </c>
      <c r="F23" s="5">
        <v>0</v>
      </c>
      <c r="G23" s="5">
        <v>0</v>
      </c>
      <c r="H23" s="5">
        <v>0</v>
      </c>
      <c r="I23" s="5">
        <v>0</v>
      </c>
    </row>
    <row r="24" spans="1:9" ht="25.5" x14ac:dyDescent="0.2">
      <c r="A24" s="12"/>
      <c r="B24" s="15"/>
      <c r="C24" s="15"/>
      <c r="D24" s="3" t="s">
        <v>7</v>
      </c>
      <c r="E24" s="5">
        <f t="shared" si="5"/>
        <v>0</v>
      </c>
      <c r="F24" s="5">
        <v>0</v>
      </c>
      <c r="G24" s="5">
        <v>0</v>
      </c>
      <c r="H24" s="5">
        <v>0</v>
      </c>
      <c r="I24" s="5">
        <v>0</v>
      </c>
    </row>
    <row r="25" spans="1:9" ht="38.25" x14ac:dyDescent="0.2">
      <c r="A25" s="12">
        <v>4</v>
      </c>
      <c r="B25" s="15" t="s">
        <v>9</v>
      </c>
      <c r="C25" s="15" t="s">
        <v>10</v>
      </c>
      <c r="D25" s="3" t="s">
        <v>36</v>
      </c>
      <c r="E25" s="6">
        <f>F25+G25+H25+I25</f>
        <v>48000</v>
      </c>
      <c r="F25" s="6">
        <f>F26+F27+F28</f>
        <v>8000</v>
      </c>
      <c r="G25" s="6">
        <f t="shared" ref="G25:I25" si="6">G26+G27+G28</f>
        <v>0</v>
      </c>
      <c r="H25" s="6">
        <f t="shared" si="6"/>
        <v>0</v>
      </c>
      <c r="I25" s="6">
        <f t="shared" si="6"/>
        <v>40000</v>
      </c>
    </row>
    <row r="26" spans="1:9" ht="25.5" x14ac:dyDescent="0.2">
      <c r="A26" s="12"/>
      <c r="B26" s="15"/>
      <c r="C26" s="15"/>
      <c r="D26" s="3" t="s">
        <v>5</v>
      </c>
      <c r="E26" s="5">
        <f t="shared" ref="E26:E28" si="7">F26+G26+H26+I26</f>
        <v>48000</v>
      </c>
      <c r="F26" s="5">
        <v>8000</v>
      </c>
      <c r="G26" s="5">
        <v>0</v>
      </c>
      <c r="H26" s="5">
        <v>0</v>
      </c>
      <c r="I26" s="5">
        <v>40000</v>
      </c>
    </row>
    <row r="27" spans="1:9" ht="25.5" x14ac:dyDescent="0.2">
      <c r="A27" s="12"/>
      <c r="B27" s="15"/>
      <c r="C27" s="15"/>
      <c r="D27" s="3" t="s">
        <v>6</v>
      </c>
      <c r="E27" s="5">
        <f t="shared" si="7"/>
        <v>0</v>
      </c>
      <c r="F27" s="5">
        <v>0</v>
      </c>
      <c r="G27" s="5">
        <v>0</v>
      </c>
      <c r="H27" s="5">
        <v>0</v>
      </c>
      <c r="I27" s="5">
        <v>0</v>
      </c>
    </row>
    <row r="28" spans="1:9" ht="25.5" x14ac:dyDescent="0.2">
      <c r="A28" s="12"/>
      <c r="B28" s="15"/>
      <c r="C28" s="15"/>
      <c r="D28" s="3" t="s">
        <v>7</v>
      </c>
      <c r="E28" s="5">
        <f t="shared" si="7"/>
        <v>0</v>
      </c>
      <c r="F28" s="5">
        <v>0</v>
      </c>
      <c r="G28" s="5">
        <v>0</v>
      </c>
      <c r="H28" s="5">
        <v>0</v>
      </c>
      <c r="I28" s="5">
        <v>0</v>
      </c>
    </row>
    <row r="29" spans="1:9" ht="38.25" x14ac:dyDescent="0.2">
      <c r="A29" s="12">
        <v>5</v>
      </c>
      <c r="B29" s="19" t="s">
        <v>11</v>
      </c>
      <c r="C29" s="19" t="s">
        <v>28</v>
      </c>
      <c r="D29" s="3" t="s">
        <v>36</v>
      </c>
      <c r="E29" s="6">
        <f>F29+G29+H29+I29</f>
        <v>64992.2</v>
      </c>
      <c r="F29" s="6">
        <f>F30+F31+F32</f>
        <v>28492.2</v>
      </c>
      <c r="G29" s="6">
        <f t="shared" ref="G29:I29" si="8">G30+G31+G32</f>
        <v>0</v>
      </c>
      <c r="H29" s="6">
        <f t="shared" si="8"/>
        <v>0</v>
      </c>
      <c r="I29" s="6">
        <f t="shared" si="8"/>
        <v>36500</v>
      </c>
    </row>
    <row r="30" spans="1:9" ht="25.5" x14ac:dyDescent="0.2">
      <c r="A30" s="12"/>
      <c r="B30" s="19"/>
      <c r="C30" s="19"/>
      <c r="D30" s="3" t="s">
        <v>12</v>
      </c>
      <c r="E30" s="5">
        <f t="shared" ref="E30:E32" si="9">F30+G30+H30+I30</f>
        <v>58492.2</v>
      </c>
      <c r="F30" s="5">
        <f>30000-1507.8</f>
        <v>28492.2</v>
      </c>
      <c r="G30" s="5">
        <v>0</v>
      </c>
      <c r="H30" s="5">
        <v>0</v>
      </c>
      <c r="I30" s="5">
        <v>30000</v>
      </c>
    </row>
    <row r="31" spans="1:9" ht="25.5" x14ac:dyDescent="0.2">
      <c r="A31" s="12"/>
      <c r="B31" s="19"/>
      <c r="C31" s="19"/>
      <c r="D31" s="3" t="s">
        <v>6</v>
      </c>
      <c r="E31" s="5">
        <f t="shared" si="9"/>
        <v>0</v>
      </c>
      <c r="F31" s="5">
        <v>0</v>
      </c>
      <c r="G31" s="5">
        <v>0</v>
      </c>
      <c r="H31" s="5">
        <v>0</v>
      </c>
      <c r="I31" s="5">
        <v>0</v>
      </c>
    </row>
    <row r="32" spans="1:9" ht="25.5" x14ac:dyDescent="0.2">
      <c r="A32" s="12"/>
      <c r="B32" s="19"/>
      <c r="C32" s="19"/>
      <c r="D32" s="3" t="s">
        <v>7</v>
      </c>
      <c r="E32" s="5">
        <f t="shared" si="9"/>
        <v>6500</v>
      </c>
      <c r="F32" s="5">
        <v>0</v>
      </c>
      <c r="G32" s="5">
        <v>0</v>
      </c>
      <c r="H32" s="5">
        <v>0</v>
      </c>
      <c r="I32" s="5">
        <v>6500</v>
      </c>
    </row>
    <row r="33" spans="1:11" ht="39.75" customHeight="1" x14ac:dyDescent="0.2">
      <c r="A33" s="12">
        <v>6</v>
      </c>
      <c r="B33" s="19" t="s">
        <v>13</v>
      </c>
      <c r="C33" s="15" t="s">
        <v>42</v>
      </c>
      <c r="D33" s="3" t="s">
        <v>36</v>
      </c>
      <c r="E33" s="6">
        <f>F33+G33+H33+I33</f>
        <v>351757</v>
      </c>
      <c r="F33" s="6">
        <f>F34+F35+F36</f>
        <v>5000</v>
      </c>
      <c r="G33" s="6">
        <f t="shared" ref="G33:I33" si="10">G34+G35+G36</f>
        <v>346757</v>
      </c>
      <c r="H33" s="6">
        <f t="shared" si="10"/>
        <v>0</v>
      </c>
      <c r="I33" s="6">
        <f t="shared" si="10"/>
        <v>0</v>
      </c>
    </row>
    <row r="34" spans="1:11" ht="25.5" x14ac:dyDescent="0.2">
      <c r="A34" s="12"/>
      <c r="B34" s="19"/>
      <c r="C34" s="15"/>
      <c r="D34" s="3" t="s">
        <v>5</v>
      </c>
      <c r="E34" s="5">
        <f t="shared" ref="E34:E36" si="11">F34+G34+H34+I34</f>
        <v>351757</v>
      </c>
      <c r="F34" s="5">
        <v>5000</v>
      </c>
      <c r="G34" s="5">
        <f>200000+120557+100000-53000-20800</f>
        <v>346757</v>
      </c>
      <c r="H34" s="5">
        <v>0</v>
      </c>
      <c r="I34" s="5">
        <v>0</v>
      </c>
    </row>
    <row r="35" spans="1:11" ht="25.5" x14ac:dyDescent="0.2">
      <c r="A35" s="12"/>
      <c r="B35" s="19"/>
      <c r="C35" s="15"/>
      <c r="D35" s="3" t="s">
        <v>6</v>
      </c>
      <c r="E35" s="5">
        <f t="shared" si="11"/>
        <v>0</v>
      </c>
      <c r="F35" s="5">
        <v>0</v>
      </c>
      <c r="G35" s="5">
        <v>0</v>
      </c>
      <c r="H35" s="5">
        <v>0</v>
      </c>
      <c r="I35" s="5">
        <v>0</v>
      </c>
    </row>
    <row r="36" spans="1:11" ht="25.5" x14ac:dyDescent="0.2">
      <c r="A36" s="12"/>
      <c r="B36" s="19"/>
      <c r="C36" s="15"/>
      <c r="D36" s="3" t="s">
        <v>7</v>
      </c>
      <c r="E36" s="5">
        <f t="shared" si="11"/>
        <v>0</v>
      </c>
      <c r="F36" s="5">
        <v>0</v>
      </c>
      <c r="G36" s="5">
        <v>0</v>
      </c>
      <c r="H36" s="5">
        <v>0</v>
      </c>
      <c r="I36" s="5">
        <v>0</v>
      </c>
    </row>
    <row r="37" spans="1:11" ht="38.25" x14ac:dyDescent="0.2">
      <c r="A37" s="12">
        <v>7</v>
      </c>
      <c r="B37" s="19" t="s">
        <v>14</v>
      </c>
      <c r="C37" s="15" t="s">
        <v>15</v>
      </c>
      <c r="D37" s="3" t="s">
        <v>36</v>
      </c>
      <c r="E37" s="6">
        <f>F37+G37+H37+I37</f>
        <v>40000</v>
      </c>
      <c r="F37" s="6">
        <f>F38+F39+F40</f>
        <v>40000</v>
      </c>
      <c r="G37" s="6">
        <f t="shared" ref="G37:I37" si="12">G38+G39+G40</f>
        <v>0</v>
      </c>
      <c r="H37" s="6">
        <f t="shared" si="12"/>
        <v>0</v>
      </c>
      <c r="I37" s="6">
        <f t="shared" si="12"/>
        <v>0</v>
      </c>
    </row>
    <row r="38" spans="1:11" ht="25.5" x14ac:dyDescent="0.2">
      <c r="A38" s="12"/>
      <c r="B38" s="19"/>
      <c r="C38" s="15"/>
      <c r="D38" s="3" t="s">
        <v>5</v>
      </c>
      <c r="E38" s="5">
        <f t="shared" ref="E38:E46" si="13">F38+G38+H38+I38</f>
        <v>40000</v>
      </c>
      <c r="F38" s="5">
        <v>40000</v>
      </c>
      <c r="G38" s="5">
        <v>0</v>
      </c>
      <c r="H38" s="5">
        <v>0</v>
      </c>
      <c r="I38" s="5">
        <v>0</v>
      </c>
    </row>
    <row r="39" spans="1:11" ht="25.5" x14ac:dyDescent="0.2">
      <c r="A39" s="12"/>
      <c r="B39" s="19"/>
      <c r="C39" s="15"/>
      <c r="D39" s="3" t="s">
        <v>6</v>
      </c>
      <c r="E39" s="5">
        <f t="shared" si="13"/>
        <v>0</v>
      </c>
      <c r="F39" s="5">
        <v>0</v>
      </c>
      <c r="G39" s="5">
        <v>0</v>
      </c>
      <c r="H39" s="5">
        <v>0</v>
      </c>
      <c r="I39" s="5">
        <v>0</v>
      </c>
    </row>
    <row r="40" spans="1:11" ht="25.5" x14ac:dyDescent="0.2">
      <c r="A40" s="12"/>
      <c r="B40" s="19"/>
      <c r="C40" s="15"/>
      <c r="D40" s="3" t="s">
        <v>7</v>
      </c>
      <c r="E40" s="5">
        <f t="shared" si="13"/>
        <v>0</v>
      </c>
      <c r="F40" s="5">
        <v>0</v>
      </c>
      <c r="G40" s="5">
        <v>0</v>
      </c>
      <c r="H40" s="5">
        <v>0</v>
      </c>
      <c r="I40" s="5">
        <v>0</v>
      </c>
    </row>
    <row r="41" spans="1:11" ht="38.25" x14ac:dyDescent="0.2">
      <c r="A41" s="31">
        <v>8</v>
      </c>
      <c r="B41" s="34" t="s">
        <v>40</v>
      </c>
      <c r="C41" s="16" t="s">
        <v>41</v>
      </c>
      <c r="D41" s="9" t="s">
        <v>36</v>
      </c>
      <c r="E41" s="6">
        <f>E42+E43+E44</f>
        <v>1507.8</v>
      </c>
      <c r="F41" s="6">
        <f t="shared" ref="F41:I41" si="14">F42+F43+F44</f>
        <v>1507.8</v>
      </c>
      <c r="G41" s="6">
        <f t="shared" si="14"/>
        <v>0</v>
      </c>
      <c r="H41" s="6">
        <f t="shared" si="14"/>
        <v>0</v>
      </c>
      <c r="I41" s="6">
        <f t="shared" si="14"/>
        <v>0</v>
      </c>
    </row>
    <row r="42" spans="1:11" ht="25.5" x14ac:dyDescent="0.2">
      <c r="A42" s="32"/>
      <c r="B42" s="35"/>
      <c r="C42" s="17"/>
      <c r="D42" s="9" t="s">
        <v>5</v>
      </c>
      <c r="E42" s="5">
        <f t="shared" si="13"/>
        <v>1507.8</v>
      </c>
      <c r="F42" s="5">
        <v>1507.8</v>
      </c>
      <c r="G42" s="5">
        <v>0</v>
      </c>
      <c r="H42" s="5">
        <v>0</v>
      </c>
      <c r="I42" s="5">
        <v>0</v>
      </c>
    </row>
    <row r="43" spans="1:11" ht="25.5" x14ac:dyDescent="0.2">
      <c r="A43" s="32"/>
      <c r="B43" s="35"/>
      <c r="C43" s="17"/>
      <c r="D43" s="9" t="s">
        <v>6</v>
      </c>
      <c r="E43" s="5">
        <f t="shared" si="13"/>
        <v>0</v>
      </c>
      <c r="F43" s="5">
        <v>0</v>
      </c>
      <c r="G43" s="5">
        <v>0</v>
      </c>
      <c r="H43" s="5">
        <v>0</v>
      </c>
      <c r="I43" s="5">
        <v>0</v>
      </c>
    </row>
    <row r="44" spans="1:11" ht="25.5" x14ac:dyDescent="0.2">
      <c r="A44" s="33"/>
      <c r="B44" s="36"/>
      <c r="C44" s="18"/>
      <c r="D44" s="9" t="s">
        <v>7</v>
      </c>
      <c r="E44" s="5">
        <f t="shared" si="13"/>
        <v>0</v>
      </c>
      <c r="F44" s="5">
        <v>0</v>
      </c>
      <c r="G44" s="5">
        <v>0</v>
      </c>
      <c r="H44" s="5">
        <v>0</v>
      </c>
      <c r="I44" s="5">
        <v>0</v>
      </c>
    </row>
    <row r="45" spans="1:11" ht="38.25" x14ac:dyDescent="0.2">
      <c r="A45" s="31">
        <v>9</v>
      </c>
      <c r="B45" s="34" t="s">
        <v>47</v>
      </c>
      <c r="C45" s="16" t="s">
        <v>48</v>
      </c>
      <c r="D45" s="11" t="s">
        <v>36</v>
      </c>
      <c r="E45" s="6">
        <f t="shared" si="13"/>
        <v>6522.5</v>
      </c>
      <c r="F45" s="6">
        <v>0</v>
      </c>
      <c r="G45" s="6">
        <f>G46</f>
        <v>6522.5</v>
      </c>
      <c r="H45" s="6">
        <v>0</v>
      </c>
      <c r="I45" s="6">
        <v>0</v>
      </c>
    </row>
    <row r="46" spans="1:11" ht="25.5" x14ac:dyDescent="0.2">
      <c r="A46" s="32"/>
      <c r="B46" s="35"/>
      <c r="C46" s="17"/>
      <c r="D46" s="11" t="s">
        <v>5</v>
      </c>
      <c r="E46" s="5">
        <f t="shared" si="13"/>
        <v>6522.5</v>
      </c>
      <c r="F46" s="5">
        <v>0</v>
      </c>
      <c r="G46" s="5">
        <v>6522.5</v>
      </c>
      <c r="H46" s="5">
        <v>0</v>
      </c>
      <c r="I46" s="5">
        <v>0</v>
      </c>
    </row>
    <row r="47" spans="1:11" ht="38.25" x14ac:dyDescent="0.2">
      <c r="A47" s="22" t="s">
        <v>29</v>
      </c>
      <c r="B47" s="23"/>
      <c r="C47" s="24"/>
      <c r="D47" s="3" t="s">
        <v>36</v>
      </c>
      <c r="E47" s="6">
        <f>F47+G47+H47+I47</f>
        <v>2980504.5</v>
      </c>
      <c r="F47" s="6">
        <f>F48+F49+F50</f>
        <v>553575</v>
      </c>
      <c r="G47" s="6">
        <f t="shared" ref="G47:I47" si="15">G48+G49+G50</f>
        <v>769854.5</v>
      </c>
      <c r="H47" s="6">
        <f t="shared" si="15"/>
        <v>971575</v>
      </c>
      <c r="I47" s="6">
        <f t="shared" si="15"/>
        <v>685500</v>
      </c>
    </row>
    <row r="48" spans="1:11" ht="25.5" x14ac:dyDescent="0.2">
      <c r="A48" s="25"/>
      <c r="B48" s="26"/>
      <c r="C48" s="27"/>
      <c r="D48" s="3" t="s">
        <v>5</v>
      </c>
      <c r="E48" s="5">
        <f>E38+E34+E30+E26+E22+E18+E14+E42+E46</f>
        <v>2974004.5</v>
      </c>
      <c r="F48" s="5">
        <f>F38+F34+F30+F26+F22+F18+F14+F42</f>
        <v>553575</v>
      </c>
      <c r="G48" s="5">
        <f>G38+G34+G30+G26+G22+G18+G14+G42+G46</f>
        <v>769854.5</v>
      </c>
      <c r="H48" s="5">
        <f t="shared" ref="H48:I50" si="16">H38+H34+H30+H26+H22+H18+H14+H42</f>
        <v>971575</v>
      </c>
      <c r="I48" s="5">
        <f t="shared" si="16"/>
        <v>679000</v>
      </c>
      <c r="K48" s="7"/>
    </row>
    <row r="49" spans="1:9" ht="25.5" x14ac:dyDescent="0.2">
      <c r="A49" s="25"/>
      <c r="B49" s="26"/>
      <c r="C49" s="27"/>
      <c r="D49" s="3" t="s">
        <v>6</v>
      </c>
      <c r="E49" s="5">
        <f>E39+E35+E31+E27+E23+E19+E15+E43</f>
        <v>0</v>
      </c>
      <c r="F49" s="5">
        <f>F39+F35+F31+F27+F23+F19+F15+F43</f>
        <v>0</v>
      </c>
      <c r="G49" s="5">
        <f>G39+G35+G31+G27+G23+G19+G15+G43</f>
        <v>0</v>
      </c>
      <c r="H49" s="5">
        <f t="shared" si="16"/>
        <v>0</v>
      </c>
      <c r="I49" s="5">
        <f t="shared" si="16"/>
        <v>0</v>
      </c>
    </row>
    <row r="50" spans="1:9" ht="25.5" x14ac:dyDescent="0.2">
      <c r="A50" s="28"/>
      <c r="B50" s="29"/>
      <c r="C50" s="30"/>
      <c r="D50" s="3" t="s">
        <v>7</v>
      </c>
      <c r="E50" s="5">
        <f>E40+E36+E32+E28+E24+E20+E16+E44</f>
        <v>6500</v>
      </c>
      <c r="F50" s="5">
        <f>F40+F36+F32+F28+F24+F20+F16+F44</f>
        <v>0</v>
      </c>
      <c r="G50" s="5">
        <f>G40+G36+G32+G28+G24+G20+G16+G44</f>
        <v>0</v>
      </c>
      <c r="H50" s="5">
        <f t="shared" si="16"/>
        <v>0</v>
      </c>
      <c r="I50" s="5">
        <f t="shared" si="16"/>
        <v>6500</v>
      </c>
    </row>
    <row r="51" spans="1:9" x14ac:dyDescent="0.2">
      <c r="A51" s="12" t="s">
        <v>16</v>
      </c>
      <c r="B51" s="12"/>
      <c r="C51" s="12"/>
      <c r="D51" s="12"/>
      <c r="E51" s="12"/>
      <c r="F51" s="12"/>
      <c r="G51" s="12"/>
      <c r="H51" s="12"/>
      <c r="I51" s="12"/>
    </row>
    <row r="52" spans="1:9" x14ac:dyDescent="0.2">
      <c r="A52" s="12"/>
      <c r="B52" s="12"/>
      <c r="C52" s="12"/>
      <c r="D52" s="12"/>
      <c r="E52" s="12"/>
      <c r="F52" s="12"/>
      <c r="G52" s="12"/>
      <c r="H52" s="12"/>
      <c r="I52" s="12"/>
    </row>
    <row r="53" spans="1:9" ht="77.25" customHeight="1" x14ac:dyDescent="0.2">
      <c r="A53" s="12">
        <v>1</v>
      </c>
      <c r="B53" s="19" t="s">
        <v>17</v>
      </c>
      <c r="C53" s="16" t="s">
        <v>46</v>
      </c>
      <c r="D53" s="3" t="s">
        <v>36</v>
      </c>
      <c r="E53" s="6">
        <f>F53+G53+H53+I53</f>
        <v>4978848.4000000004</v>
      </c>
      <c r="F53" s="6">
        <f>F54+F55+F56</f>
        <v>1664087.27</v>
      </c>
      <c r="G53" s="6">
        <f t="shared" ref="G53:I53" si="17">G54+G55+G56</f>
        <v>209861.13</v>
      </c>
      <c r="H53" s="6">
        <f t="shared" si="17"/>
        <v>1704900</v>
      </c>
      <c r="I53" s="6">
        <f t="shared" si="17"/>
        <v>1400000</v>
      </c>
    </row>
    <row r="54" spans="1:9" ht="87" customHeight="1" x14ac:dyDescent="0.2">
      <c r="A54" s="12"/>
      <c r="B54" s="19"/>
      <c r="C54" s="17"/>
      <c r="D54" s="3" t="s">
        <v>5</v>
      </c>
      <c r="E54" s="5">
        <f t="shared" ref="E54:E56" si="18">F54+G54+H54+I54</f>
        <v>4978848.4000000004</v>
      </c>
      <c r="F54" s="5">
        <v>1664087.27</v>
      </c>
      <c r="G54" s="5">
        <f>766310.66-100000-536310.66+79861.13</f>
        <v>209861.13</v>
      </c>
      <c r="H54" s="5">
        <v>1704900</v>
      </c>
      <c r="I54" s="5">
        <v>1400000</v>
      </c>
    </row>
    <row r="55" spans="1:9" ht="81" customHeight="1" x14ac:dyDescent="0.2">
      <c r="A55" s="12"/>
      <c r="B55" s="19"/>
      <c r="C55" s="17"/>
      <c r="D55" s="3" t="s">
        <v>6</v>
      </c>
      <c r="E55" s="5">
        <f t="shared" si="18"/>
        <v>0</v>
      </c>
      <c r="F55" s="5">
        <v>0</v>
      </c>
      <c r="G55" s="5">
        <v>0</v>
      </c>
      <c r="H55" s="5">
        <v>0</v>
      </c>
      <c r="I55" s="5">
        <v>0</v>
      </c>
    </row>
    <row r="56" spans="1:9" ht="52.5" customHeight="1" x14ac:dyDescent="0.2">
      <c r="A56" s="12"/>
      <c r="B56" s="19"/>
      <c r="C56" s="18"/>
      <c r="D56" s="3" t="s">
        <v>7</v>
      </c>
      <c r="E56" s="5">
        <f t="shared" si="18"/>
        <v>0</v>
      </c>
      <c r="F56" s="5">
        <v>0</v>
      </c>
      <c r="G56" s="5">
        <v>0</v>
      </c>
      <c r="H56" s="5">
        <v>0</v>
      </c>
      <c r="I56" s="5">
        <v>0</v>
      </c>
    </row>
    <row r="57" spans="1:9" ht="27" customHeight="1" x14ac:dyDescent="0.2">
      <c r="A57" s="12" t="s">
        <v>34</v>
      </c>
      <c r="B57" s="12"/>
      <c r="C57" s="12"/>
      <c r="D57" s="12"/>
      <c r="E57" s="12"/>
      <c r="F57" s="12"/>
      <c r="G57" s="12"/>
      <c r="H57" s="12"/>
      <c r="I57" s="12"/>
    </row>
    <row r="58" spans="1:9" ht="39" customHeight="1" x14ac:dyDescent="0.2">
      <c r="A58" s="12">
        <v>1</v>
      </c>
      <c r="B58" s="15" t="s">
        <v>18</v>
      </c>
      <c r="C58" s="15" t="s">
        <v>30</v>
      </c>
      <c r="D58" s="3" t="s">
        <v>36</v>
      </c>
      <c r="E58" s="6">
        <f>F58+G58+H58+I58</f>
        <v>1345000</v>
      </c>
      <c r="F58" s="6">
        <f>F59+F60+F61</f>
        <v>0</v>
      </c>
      <c r="G58" s="6">
        <f t="shared" ref="G58:I58" si="19">G59+G60+G61</f>
        <v>1345000</v>
      </c>
      <c r="H58" s="6">
        <f t="shared" si="19"/>
        <v>0</v>
      </c>
      <c r="I58" s="6">
        <f t="shared" si="19"/>
        <v>0</v>
      </c>
    </row>
    <row r="59" spans="1:9" ht="25.5" x14ac:dyDescent="0.2">
      <c r="A59" s="12"/>
      <c r="B59" s="15"/>
      <c r="C59" s="15"/>
      <c r="D59" s="3" t="s">
        <v>5</v>
      </c>
      <c r="E59" s="5">
        <f t="shared" ref="E59:E61" si="20">F59+G59+H59+I59</f>
        <v>95000</v>
      </c>
      <c r="F59" s="5">
        <v>0</v>
      </c>
      <c r="G59" s="5">
        <v>95000</v>
      </c>
      <c r="H59" s="5">
        <v>0</v>
      </c>
      <c r="I59" s="5">
        <v>0</v>
      </c>
    </row>
    <row r="60" spans="1:9" ht="25.5" x14ac:dyDescent="0.2">
      <c r="A60" s="12"/>
      <c r="B60" s="15"/>
      <c r="C60" s="15"/>
      <c r="D60" s="3" t="s">
        <v>6</v>
      </c>
      <c r="E60" s="5">
        <f t="shared" si="20"/>
        <v>125000</v>
      </c>
      <c r="F60" s="5">
        <v>0</v>
      </c>
      <c r="G60" s="5">
        <v>125000</v>
      </c>
      <c r="H60" s="5">
        <v>0</v>
      </c>
      <c r="I60" s="5">
        <v>0</v>
      </c>
    </row>
    <row r="61" spans="1:9" ht="25.5" x14ac:dyDescent="0.2">
      <c r="A61" s="12"/>
      <c r="B61" s="15"/>
      <c r="C61" s="15"/>
      <c r="D61" s="3" t="s">
        <v>19</v>
      </c>
      <c r="E61" s="5">
        <f t="shared" si="20"/>
        <v>1125000</v>
      </c>
      <c r="F61" s="5">
        <v>0</v>
      </c>
      <c r="G61" s="5">
        <v>1125000</v>
      </c>
      <c r="H61" s="5">
        <v>0</v>
      </c>
      <c r="I61" s="5">
        <v>0</v>
      </c>
    </row>
    <row r="62" spans="1:9" x14ac:dyDescent="0.2">
      <c r="A62" s="12" t="s">
        <v>31</v>
      </c>
      <c r="B62" s="12"/>
      <c r="C62" s="12"/>
      <c r="D62" s="12"/>
      <c r="E62" s="12"/>
      <c r="F62" s="12"/>
      <c r="G62" s="12"/>
      <c r="H62" s="12"/>
      <c r="I62" s="12"/>
    </row>
    <row r="63" spans="1:9" ht="39" customHeight="1" x14ac:dyDescent="0.2">
      <c r="A63" s="12">
        <v>1</v>
      </c>
      <c r="B63" s="16" t="s">
        <v>20</v>
      </c>
      <c r="C63" s="15" t="s">
        <v>39</v>
      </c>
      <c r="D63" s="3" t="s">
        <v>36</v>
      </c>
      <c r="E63" s="6">
        <f>F63+G63+H63+I63</f>
        <v>10000000</v>
      </c>
      <c r="F63" s="6">
        <f>F64+F65+F66</f>
        <v>0</v>
      </c>
      <c r="G63" s="6">
        <f t="shared" ref="G63:I63" si="21">G64+G65+G66</f>
        <v>10000000</v>
      </c>
      <c r="H63" s="6">
        <f t="shared" si="21"/>
        <v>0</v>
      </c>
      <c r="I63" s="6">
        <f t="shared" si="21"/>
        <v>0</v>
      </c>
    </row>
    <row r="64" spans="1:9" ht="25.5" x14ac:dyDescent="0.2">
      <c r="A64" s="12"/>
      <c r="B64" s="17"/>
      <c r="C64" s="15"/>
      <c r="D64" s="3" t="s">
        <v>5</v>
      </c>
      <c r="E64" s="5">
        <f t="shared" ref="E64:E66" si="22">F64+G64+H64+I64</f>
        <v>0</v>
      </c>
      <c r="F64" s="5">
        <v>0</v>
      </c>
      <c r="G64" s="5">
        <v>0</v>
      </c>
      <c r="H64" s="5">
        <v>0</v>
      </c>
      <c r="I64" s="5">
        <v>0</v>
      </c>
    </row>
    <row r="65" spans="1:9" ht="25.5" x14ac:dyDescent="0.2">
      <c r="A65" s="12"/>
      <c r="B65" s="17"/>
      <c r="C65" s="15"/>
      <c r="D65" s="3" t="s">
        <v>6</v>
      </c>
      <c r="E65" s="5">
        <f t="shared" si="22"/>
        <v>0</v>
      </c>
      <c r="F65" s="5">
        <v>0</v>
      </c>
      <c r="G65" s="5">
        <v>0</v>
      </c>
      <c r="H65" s="5">
        <v>0</v>
      </c>
      <c r="I65" s="5">
        <v>0</v>
      </c>
    </row>
    <row r="66" spans="1:9" ht="25.5" x14ac:dyDescent="0.2">
      <c r="A66" s="12"/>
      <c r="B66" s="18"/>
      <c r="C66" s="15"/>
      <c r="D66" s="3" t="s">
        <v>19</v>
      </c>
      <c r="E66" s="5">
        <f t="shared" si="22"/>
        <v>10000000</v>
      </c>
      <c r="F66" s="5">
        <v>0</v>
      </c>
      <c r="G66" s="5">
        <v>10000000</v>
      </c>
      <c r="H66" s="5">
        <v>0</v>
      </c>
      <c r="I66" s="5">
        <v>0</v>
      </c>
    </row>
    <row r="67" spans="1:9" x14ac:dyDescent="0.2">
      <c r="A67" s="38" t="s">
        <v>43</v>
      </c>
      <c r="B67" s="39"/>
      <c r="C67" s="39"/>
      <c r="D67" s="39"/>
      <c r="E67" s="39"/>
      <c r="F67" s="39"/>
      <c r="G67" s="39"/>
      <c r="H67" s="39"/>
      <c r="I67" s="40"/>
    </row>
    <row r="68" spans="1:9" ht="38.25" x14ac:dyDescent="0.2">
      <c r="A68" s="31">
        <v>1</v>
      </c>
      <c r="B68" s="16" t="s">
        <v>44</v>
      </c>
      <c r="C68" s="15" t="s">
        <v>45</v>
      </c>
      <c r="D68" s="10" t="s">
        <v>36</v>
      </c>
      <c r="E68" s="6">
        <f>F68+G68+H68+I68</f>
        <v>6940808.2400000002</v>
      </c>
      <c r="F68" s="6">
        <f>F69+F70+F71</f>
        <v>0</v>
      </c>
      <c r="G68" s="6">
        <f t="shared" ref="G68:I68" si="23">G69+G70+G71</f>
        <v>6940808.2400000002</v>
      </c>
      <c r="H68" s="6">
        <f t="shared" si="23"/>
        <v>0</v>
      </c>
      <c r="I68" s="6">
        <f t="shared" si="23"/>
        <v>0</v>
      </c>
    </row>
    <row r="69" spans="1:9" ht="25.5" x14ac:dyDescent="0.2">
      <c r="A69" s="32"/>
      <c r="B69" s="17"/>
      <c r="C69" s="15"/>
      <c r="D69" s="10" t="s">
        <v>5</v>
      </c>
      <c r="E69" s="6">
        <f>F69+G69+H69+I69</f>
        <v>0</v>
      </c>
      <c r="F69" s="5">
        <v>0</v>
      </c>
      <c r="G69" s="5">
        <v>0</v>
      </c>
      <c r="H69" s="5">
        <v>0</v>
      </c>
      <c r="I69" s="5">
        <v>0</v>
      </c>
    </row>
    <row r="70" spans="1:9" ht="29.25" customHeight="1" x14ac:dyDescent="0.2">
      <c r="A70" s="32"/>
      <c r="B70" s="17"/>
      <c r="C70" s="15"/>
      <c r="D70" s="10" t="s">
        <v>6</v>
      </c>
      <c r="E70" s="6">
        <f t="shared" ref="E70:E71" si="24">F70+G70+H70+I70</f>
        <v>6940808.2400000002</v>
      </c>
      <c r="F70" s="5">
        <v>0</v>
      </c>
      <c r="G70" s="5">
        <f>1000000+5940808.24</f>
        <v>6940808.2400000002</v>
      </c>
      <c r="H70" s="5">
        <v>0</v>
      </c>
      <c r="I70" s="5">
        <v>0</v>
      </c>
    </row>
    <row r="71" spans="1:9" ht="24.75" customHeight="1" x14ac:dyDescent="0.2">
      <c r="A71" s="33"/>
      <c r="B71" s="18"/>
      <c r="C71" s="15"/>
      <c r="D71" s="10" t="s">
        <v>19</v>
      </c>
      <c r="E71" s="6">
        <f t="shared" si="24"/>
        <v>0</v>
      </c>
      <c r="F71" s="5">
        <v>0</v>
      </c>
      <c r="G71" s="5">
        <v>0</v>
      </c>
      <c r="H71" s="5">
        <v>0</v>
      </c>
      <c r="I71" s="5">
        <v>0</v>
      </c>
    </row>
    <row r="72" spans="1:9" ht="38.25" x14ac:dyDescent="0.2">
      <c r="A72" s="37" t="s">
        <v>21</v>
      </c>
      <c r="B72" s="37"/>
      <c r="C72" s="37"/>
      <c r="D72" s="4" t="s">
        <v>36</v>
      </c>
      <c r="E72" s="6">
        <f>F72+G72+H72+I72</f>
        <v>26245161.140000001</v>
      </c>
      <c r="F72" s="6">
        <f>F73+F74+F75+F76</f>
        <v>2217662.27</v>
      </c>
      <c r="G72" s="6">
        <f t="shared" ref="G72:I72" si="25">G73+G74+G75+G76</f>
        <v>19265523.870000001</v>
      </c>
      <c r="H72" s="6">
        <f t="shared" si="25"/>
        <v>2676475</v>
      </c>
      <c r="I72" s="6">
        <f t="shared" si="25"/>
        <v>2085500</v>
      </c>
    </row>
    <row r="73" spans="1:9" ht="25.5" x14ac:dyDescent="0.2">
      <c r="A73" s="37"/>
      <c r="B73" s="37"/>
      <c r="C73" s="37"/>
      <c r="D73" s="4" t="s">
        <v>5</v>
      </c>
      <c r="E73" s="6">
        <f>F73+G73+H73+I73</f>
        <v>8047852.9000000004</v>
      </c>
      <c r="F73" s="6">
        <f>F64+F59+F54+F48+F69</f>
        <v>2217662.27</v>
      </c>
      <c r="G73" s="6">
        <f t="shared" ref="G73:I73" si="26">G64+G59+G54+G48+G69</f>
        <v>1074715.6299999999</v>
      </c>
      <c r="H73" s="6">
        <f t="shared" si="26"/>
        <v>2676475</v>
      </c>
      <c r="I73" s="6">
        <f t="shared" si="26"/>
        <v>2079000</v>
      </c>
    </row>
    <row r="74" spans="1:9" ht="25.5" x14ac:dyDescent="0.2">
      <c r="A74" s="37"/>
      <c r="B74" s="37"/>
      <c r="C74" s="37"/>
      <c r="D74" s="4" t="s">
        <v>6</v>
      </c>
      <c r="E74" s="6">
        <f t="shared" ref="E74:E76" si="27">F74+G74+H74+I74</f>
        <v>7065808.2400000002</v>
      </c>
      <c r="F74" s="6">
        <f>F65+F60+F55+F49+F70</f>
        <v>0</v>
      </c>
      <c r="G74" s="6">
        <f t="shared" ref="G74:I74" si="28">G65+G60+G55+G49+G70</f>
        <v>7065808.2400000002</v>
      </c>
      <c r="H74" s="6">
        <f t="shared" si="28"/>
        <v>0</v>
      </c>
      <c r="I74" s="6">
        <f t="shared" si="28"/>
        <v>0</v>
      </c>
    </row>
    <row r="75" spans="1:9" ht="25.5" x14ac:dyDescent="0.2">
      <c r="A75" s="37"/>
      <c r="B75" s="37"/>
      <c r="C75" s="37"/>
      <c r="D75" s="4" t="s">
        <v>19</v>
      </c>
      <c r="E75" s="6">
        <f t="shared" si="27"/>
        <v>11125000</v>
      </c>
      <c r="F75" s="6">
        <f>F66+F61+F71</f>
        <v>0</v>
      </c>
      <c r="G75" s="6">
        <f t="shared" ref="G75:I75" si="29">G66+G61+G71</f>
        <v>11125000</v>
      </c>
      <c r="H75" s="6">
        <f t="shared" si="29"/>
        <v>0</v>
      </c>
      <c r="I75" s="6">
        <f t="shared" si="29"/>
        <v>0</v>
      </c>
    </row>
    <row r="76" spans="1:9" ht="25.5" x14ac:dyDescent="0.2">
      <c r="A76" s="37"/>
      <c r="B76" s="37"/>
      <c r="C76" s="37"/>
      <c r="D76" s="4" t="s">
        <v>7</v>
      </c>
      <c r="E76" s="6">
        <f t="shared" si="27"/>
        <v>6500</v>
      </c>
      <c r="F76" s="6">
        <f t="shared" ref="F76:I76" si="30">F56+F50</f>
        <v>0</v>
      </c>
      <c r="G76" s="6">
        <f t="shared" si="30"/>
        <v>0</v>
      </c>
      <c r="H76" s="6">
        <f t="shared" si="30"/>
        <v>0</v>
      </c>
      <c r="I76" s="6">
        <f t="shared" si="30"/>
        <v>6500</v>
      </c>
    </row>
    <row r="78" spans="1:9" x14ac:dyDescent="0.2">
      <c r="E78" s="7"/>
      <c r="G78" s="7"/>
    </row>
  </sheetData>
  <mergeCells count="56">
    <mergeCell ref="A72:C76"/>
    <mergeCell ref="C53:C56"/>
    <mergeCell ref="A67:I67"/>
    <mergeCell ref="A68:A71"/>
    <mergeCell ref="B68:B71"/>
    <mergeCell ref="C68:C71"/>
    <mergeCell ref="A51:I52"/>
    <mergeCell ref="A53:A56"/>
    <mergeCell ref="B53:B56"/>
    <mergeCell ref="A47:C50"/>
    <mergeCell ref="A41:A44"/>
    <mergeCell ref="B41:B44"/>
    <mergeCell ref="A45:A46"/>
    <mergeCell ref="B45:B46"/>
    <mergeCell ref="C45:C46"/>
    <mergeCell ref="A62:I62"/>
    <mergeCell ref="A63:A66"/>
    <mergeCell ref="B63:B66"/>
    <mergeCell ref="C63:C66"/>
    <mergeCell ref="A57:I57"/>
    <mergeCell ref="A58:A61"/>
    <mergeCell ref="B58:B61"/>
    <mergeCell ref="C58:C61"/>
    <mergeCell ref="C41:C44"/>
    <mergeCell ref="A29:A32"/>
    <mergeCell ref="B29:B32"/>
    <mergeCell ref="C29:C32"/>
    <mergeCell ref="A37:A40"/>
    <mergeCell ref="B37:B40"/>
    <mergeCell ref="C37:C40"/>
    <mergeCell ref="A33:A36"/>
    <mergeCell ref="B33:B36"/>
    <mergeCell ref="C33:C36"/>
    <mergeCell ref="A13:A16"/>
    <mergeCell ref="B13:B16"/>
    <mergeCell ref="C13:C16"/>
    <mergeCell ref="A25:A28"/>
    <mergeCell ref="B25:B28"/>
    <mergeCell ref="C25:C28"/>
    <mergeCell ref="A21:A24"/>
    <mergeCell ref="B21:B24"/>
    <mergeCell ref="C21:C24"/>
    <mergeCell ref="A17:A20"/>
    <mergeCell ref="B17:B20"/>
    <mergeCell ref="C17:C20"/>
    <mergeCell ref="A11:I12"/>
    <mergeCell ref="G1:I1"/>
    <mergeCell ref="A7:A9"/>
    <mergeCell ref="B7:B9"/>
    <mergeCell ref="C7:C9"/>
    <mergeCell ref="D7:D9"/>
    <mergeCell ref="E7:I7"/>
    <mergeCell ref="E8:E9"/>
    <mergeCell ref="F8:I8"/>
    <mergeCell ref="A5:I5"/>
    <mergeCell ref="F3:I3"/>
  </mergeCells>
  <pageMargins left="0.51181102362204722" right="0.51181102362204722" top="0.55118110236220474" bottom="0.55118110236220474" header="0.31496062992125984" footer="0.31496062992125984"/>
  <pageSetup paperSize="9" scale="92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2023-09-21T08:07:02Z</dcterms:modified>
</cp:coreProperties>
</file>