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остановления\октябрь\№ 738 27.10.2023 изм. МП УО 2\"/>
    </mc:Choice>
  </mc:AlternateContent>
  <bookViews>
    <workbookView xWindow="240" yWindow="60" windowWidth="20100" windowHeight="7950"/>
  </bookViews>
  <sheets>
    <sheet name="№5" sheetId="1" r:id="rId1"/>
  </sheets>
  <definedNames>
    <definedName name="_xlnm.Print_Titles" localSheetId="0">№5!$8:$9</definedName>
    <definedName name="_xlnm.Print_Area" localSheetId="0">№5!$A$1:$I$27</definedName>
  </definedNames>
  <calcPr calcId="152511"/>
</workbook>
</file>

<file path=xl/calcChain.xml><?xml version="1.0" encoding="utf-8"?>
<calcChain xmlns="http://schemas.openxmlformats.org/spreadsheetml/2006/main">
  <c r="I27" i="1" l="1"/>
  <c r="H27" i="1"/>
  <c r="G27" i="1"/>
  <c r="F27" i="1"/>
  <c r="I26" i="1"/>
  <c r="H26" i="1"/>
  <c r="G26" i="1"/>
  <c r="F26" i="1"/>
  <c r="I25" i="1"/>
  <c r="H25" i="1"/>
  <c r="G25" i="1"/>
  <c r="F25" i="1"/>
  <c r="I24" i="1"/>
  <c r="H24" i="1"/>
  <c r="F24" i="1"/>
  <c r="E22" i="1"/>
  <c r="G21" i="1"/>
  <c r="E21" i="1" s="1"/>
  <c r="I20" i="1"/>
  <c r="H20" i="1"/>
  <c r="F20" i="1"/>
  <c r="E19" i="1"/>
  <c r="E18" i="1"/>
  <c r="I17" i="1"/>
  <c r="H17" i="1"/>
  <c r="G17" i="1"/>
  <c r="F17" i="1"/>
  <c r="E16" i="1"/>
  <c r="E15" i="1"/>
  <c r="E27" i="1" s="1"/>
  <c r="E14" i="1"/>
  <c r="E26" i="1" s="1"/>
  <c r="E13" i="1"/>
  <c r="G12" i="1"/>
  <c r="G24" i="1" s="1"/>
  <c r="I11" i="1"/>
  <c r="H11" i="1"/>
  <c r="F11" i="1"/>
  <c r="G11" i="1" l="1"/>
  <c r="F23" i="1"/>
  <c r="G20" i="1"/>
  <c r="E20" i="1" s="1"/>
  <c r="H23" i="1"/>
  <c r="E25" i="1"/>
  <c r="I23" i="1"/>
  <c r="E12" i="1"/>
  <c r="E24" i="1" s="1"/>
  <c r="E11" i="1"/>
  <c r="E17" i="1"/>
  <c r="G23" i="1" l="1"/>
  <c r="E23" i="1"/>
</calcChain>
</file>

<file path=xl/sharedStrings.xml><?xml version="1.0" encoding="utf-8"?>
<sst xmlns="http://schemas.openxmlformats.org/spreadsheetml/2006/main" count="38" uniqueCount="26">
  <si>
    <t xml:space="preserve">Приложение № 6 к муниципальной программе  </t>
  </si>
  <si>
    <t xml:space="preserve">"Развитие образования в муниципальном образовании "Коношский муниципальный район" </t>
  </si>
  <si>
    <t>ПЕРЕЧЕНЬ МЕРОПРИЯТИЙ ПОДПРОГРАММЫ № 3</t>
  </si>
  <si>
    <t xml:space="preserve"> «Развитие системы дополнительного  образования  и реализация  дополнительных образовательных программ »</t>
  </si>
  <si>
    <t>№ п/п</t>
  </si>
  <si>
    <t>Наименование мероприятия</t>
  </si>
  <si>
    <t>Описание</t>
  </si>
  <si>
    <t>Источники финансирования</t>
  </si>
  <si>
    <t>Финансовые затраты,  руб.</t>
  </si>
  <si>
    <t>Всего</t>
  </si>
  <si>
    <t>в том числе по годам</t>
  </si>
  <si>
    <t>Расходы на обеспечение деятельности подведомственных учреждений</t>
  </si>
  <si>
    <t>Финансовое обеспечение  муниципальных образовательных организаций  на выполнение муниципального задания, включая финансовое обеспечение образовательной деятельности и общехозяйственные расходы</t>
  </si>
  <si>
    <t>Всего, в том числе:</t>
  </si>
  <si>
    <t>районный бюджет</t>
  </si>
  <si>
    <t>областной бюджет</t>
  </si>
  <si>
    <t>федеральный бюджет</t>
  </si>
  <si>
    <t>внебюджетные средства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</si>
  <si>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 организаций в сельских населенных пунктах, рабочих поселках (поселках городского типа).</t>
  </si>
  <si>
    <t>Предоставление мер социальной поддержки педагогическим работникам образовательных организаций в сельских населенных пунктах,  рабочих поселках (поселках городского типа)</t>
  </si>
  <si>
    <t>Реализация механизма персонифицированного финансирования дополнительного образования детей.</t>
  </si>
  <si>
    <t>Финансовое обеспечение  сертификатов персонифицированного финансирования дополнительного образования детей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</si>
  <si>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1 июня 2012 года № 761 "О Национальной стратегии действий в интересах детей на 2012-2017 годы"</t>
  </si>
  <si>
    <t xml:space="preserve">Финансовое обеспечение расходов на повышение средней заработной платы педагогических работников муниципальных учреждений дополнительного образования </t>
  </si>
  <si>
    <t xml:space="preserve">ИТОГО ПО ПОДПРОГРАММЕ </t>
  </si>
  <si>
    <t>Приложение к постановлению администрации МО "Коношский муниципальный район"  от 27 октября 2023 г. № 738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</si>
</sst>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 ;[Red]\-#,##0\ "/>
    <numFmt numFmtId="165" formatCode="#,##0.00_ ;[Red]\-#,##0.00\ "/>
  </numFmts>
  <fonts count="8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/>
    <xf numFmtId="2" fontId="0" fillId="0" borderId="0" xfId="0" applyNumberFormat="1" applyAlignment="1">
      <alignment vertical="top" wrapText="1"/>
    </xf>
    <xf numFmtId="1" fontId="4" fillId="0" borderId="3" xfId="0" applyNumberFormat="1" applyFont="1" applyBorder="1" applyAlignment="1">
      <alignment horizontal="center" vertical="top" wrapText="1"/>
    </xf>
    <xf numFmtId="1" fontId="0" fillId="0" borderId="3" xfId="0" applyNumberFormat="1" applyBorder="1" applyAlignment="1">
      <alignment horizontal="center" vertical="top" wrapText="1"/>
    </xf>
    <xf numFmtId="164" fontId="5" fillId="0" borderId="3" xfId="0" applyNumberFormat="1" applyFont="1" applyBorder="1" applyAlignment="1">
      <alignment vertical="center" wrapText="1"/>
    </xf>
    <xf numFmtId="165" fontId="6" fillId="0" borderId="3" xfId="0" applyNumberFormat="1" applyFont="1" applyBorder="1" applyAlignment="1">
      <alignment vertical="center" wrapText="1"/>
    </xf>
    <xf numFmtId="165" fontId="4" fillId="0" borderId="3" xfId="0" applyNumberFormat="1" applyFont="1" applyBorder="1" applyAlignment="1">
      <alignment vertical="center" wrapText="1"/>
    </xf>
    <xf numFmtId="3" fontId="0" fillId="0" borderId="0" xfId="0" applyNumberFormat="1"/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2" fontId="5" fillId="0" borderId="2" xfId="0" applyNumberFormat="1" applyFont="1" applyBorder="1" applyAlignment="1">
      <alignment horizontal="left" vertical="center" wrapText="1"/>
    </xf>
    <xf numFmtId="164" fontId="5" fillId="0" borderId="2" xfId="0" applyNumberFormat="1" applyFont="1" applyBorder="1" applyAlignment="1">
      <alignment vertical="center" wrapText="1"/>
    </xf>
    <xf numFmtId="165" fontId="6" fillId="0" borderId="2" xfId="0" applyNumberFormat="1" applyFont="1" applyBorder="1" applyAlignment="1">
      <alignment vertical="center" wrapText="1"/>
    </xf>
    <xf numFmtId="165" fontId="4" fillId="0" borderId="2" xfId="0" applyNumberFormat="1" applyFont="1" applyBorder="1" applyAlignment="1">
      <alignment vertical="center" wrapText="1"/>
    </xf>
    <xf numFmtId="2" fontId="0" fillId="0" borderId="0" xfId="0" applyNumberFormat="1" applyBorder="1" applyAlignment="1">
      <alignment vertical="top" wrapText="1"/>
    </xf>
    <xf numFmtId="0" fontId="0" fillId="0" borderId="0" xfId="0" applyBorder="1"/>
    <xf numFmtId="164" fontId="5" fillId="2" borderId="5" xfId="0" applyNumberFormat="1" applyFont="1" applyFill="1" applyBorder="1" applyAlignment="1">
      <alignment vertical="center" wrapText="1"/>
    </xf>
    <xf numFmtId="165" fontId="6" fillId="2" borderId="5" xfId="0" applyNumberFormat="1" applyFont="1" applyFill="1" applyBorder="1" applyAlignment="1">
      <alignment vertical="center" wrapText="1"/>
    </xf>
    <xf numFmtId="164" fontId="5" fillId="2" borderId="3" xfId="0" applyNumberFormat="1" applyFont="1" applyFill="1" applyBorder="1" applyAlignment="1">
      <alignment vertical="center" wrapText="1"/>
    </xf>
    <xf numFmtId="165" fontId="6" fillId="2" borderId="3" xfId="0" applyNumberFormat="1" applyFont="1" applyFill="1" applyBorder="1" applyAlignment="1">
      <alignment vertical="center" wrapText="1"/>
    </xf>
    <xf numFmtId="165" fontId="4" fillId="2" borderId="3" xfId="0" applyNumberFormat="1" applyFont="1" applyFill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2" fontId="5" fillId="0" borderId="3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top" wrapText="1"/>
    </xf>
    <xf numFmtId="2" fontId="4" fillId="0" borderId="4" xfId="0" applyNumberFormat="1" applyFont="1" applyBorder="1" applyAlignment="1">
      <alignment horizontal="center" vertical="top" wrapText="1"/>
    </xf>
    <xf numFmtId="2" fontId="4" fillId="0" borderId="5" xfId="0" applyNumberFormat="1" applyFont="1" applyBorder="1" applyAlignment="1">
      <alignment horizontal="center" vertical="top" wrapText="1"/>
    </xf>
    <xf numFmtId="2" fontId="4" fillId="0" borderId="3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0" fillId="0" borderId="4" xfId="0" applyBorder="1"/>
    <xf numFmtId="0" fontId="0" fillId="0" borderId="5" xfId="0" applyBorder="1"/>
    <xf numFmtId="2" fontId="5" fillId="0" borderId="2" xfId="0" applyNumberFormat="1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2" fontId="7" fillId="2" borderId="6" xfId="0" applyNumberFormat="1" applyFont="1" applyFill="1" applyBorder="1" applyAlignment="1">
      <alignment horizontal="center" vertical="center" wrapText="1"/>
    </xf>
    <xf numFmtId="2" fontId="7" fillId="2" borderId="7" xfId="0" applyNumberFormat="1" applyFont="1" applyFill="1" applyBorder="1" applyAlignment="1">
      <alignment horizontal="center" vertical="center" wrapText="1"/>
    </xf>
    <xf numFmtId="2" fontId="7" fillId="2" borderId="8" xfId="0" applyNumberFormat="1" applyFont="1" applyFill="1" applyBorder="1" applyAlignment="1">
      <alignment horizontal="center" vertical="center" wrapText="1"/>
    </xf>
    <xf numFmtId="2" fontId="7" fillId="2" borderId="9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tabSelected="1" topLeftCell="C7" workbookViewId="0">
      <selection activeCell="M5" sqref="M5"/>
    </sheetView>
  </sheetViews>
  <sheetFormatPr defaultRowHeight="12.75" x14ac:dyDescent="0.2"/>
  <cols>
    <col min="1" max="1" width="4.7109375" customWidth="1"/>
    <col min="2" max="2" width="54.42578125" customWidth="1"/>
    <col min="3" max="3" width="45.85546875" customWidth="1"/>
    <col min="4" max="4" width="21.7109375" customWidth="1"/>
    <col min="5" max="5" width="17" customWidth="1"/>
    <col min="6" max="6" width="14.85546875" bestFit="1" customWidth="1"/>
    <col min="7" max="8" width="14.85546875" customWidth="1"/>
    <col min="9" max="9" width="14.85546875" bestFit="1" customWidth="1"/>
    <col min="10" max="10" width="3.7109375" customWidth="1"/>
  </cols>
  <sheetData>
    <row r="1" spans="1:10" ht="36.75" customHeight="1" x14ac:dyDescent="0.2">
      <c r="E1" s="1"/>
      <c r="F1" s="26" t="s">
        <v>25</v>
      </c>
      <c r="G1" s="26"/>
      <c r="H1" s="26"/>
      <c r="I1" s="26"/>
    </row>
    <row r="3" spans="1:10" x14ac:dyDescent="0.2">
      <c r="F3" s="27" t="s">
        <v>0</v>
      </c>
      <c r="G3" s="27"/>
      <c r="H3" s="27"/>
      <c r="I3" s="27"/>
    </row>
    <row r="4" spans="1:10" ht="27" customHeight="1" x14ac:dyDescent="0.2">
      <c r="F4" s="28" t="s">
        <v>1</v>
      </c>
      <c r="G4" s="28"/>
      <c r="H4" s="28"/>
      <c r="I4" s="28"/>
    </row>
    <row r="5" spans="1:10" ht="15.75" x14ac:dyDescent="0.2">
      <c r="A5" s="29" t="s">
        <v>2</v>
      </c>
      <c r="B5" s="29"/>
      <c r="C5" s="29"/>
      <c r="D5" s="29"/>
      <c r="E5" s="29"/>
      <c r="F5" s="29"/>
      <c r="G5" s="29"/>
      <c r="H5" s="29"/>
      <c r="I5" s="29"/>
    </row>
    <row r="6" spans="1:10" ht="23.25" customHeight="1" x14ac:dyDescent="0.2">
      <c r="A6" s="30" t="s">
        <v>3</v>
      </c>
      <c r="B6" s="30"/>
      <c r="C6" s="30"/>
      <c r="D6" s="30"/>
      <c r="E6" s="30"/>
      <c r="F6" s="30"/>
      <c r="G6" s="30"/>
      <c r="H6" s="30"/>
      <c r="I6" s="2"/>
    </row>
    <row r="7" spans="1:10" x14ac:dyDescent="0.2">
      <c r="A7" s="3"/>
      <c r="B7" s="3"/>
      <c r="C7" s="3"/>
      <c r="D7" s="3"/>
      <c r="E7" s="3"/>
      <c r="F7" s="3"/>
      <c r="G7" s="3"/>
      <c r="H7" s="3"/>
      <c r="I7" s="3"/>
    </row>
    <row r="8" spans="1:10" ht="12.75" customHeight="1" x14ac:dyDescent="0.2">
      <c r="A8" s="31" t="s">
        <v>4</v>
      </c>
      <c r="B8" s="34" t="s">
        <v>5</v>
      </c>
      <c r="C8" s="34" t="s">
        <v>6</v>
      </c>
      <c r="D8" s="34" t="s">
        <v>7</v>
      </c>
      <c r="E8" s="37" t="s">
        <v>8</v>
      </c>
      <c r="F8" s="37"/>
      <c r="G8" s="37"/>
      <c r="H8" s="37"/>
      <c r="I8" s="37"/>
      <c r="J8" s="4"/>
    </row>
    <row r="9" spans="1:10" ht="15" customHeight="1" x14ac:dyDescent="0.2">
      <c r="A9" s="32"/>
      <c r="B9" s="35"/>
      <c r="C9" s="35"/>
      <c r="D9" s="35"/>
      <c r="E9" s="37" t="s">
        <v>9</v>
      </c>
      <c r="F9" s="37" t="s">
        <v>10</v>
      </c>
      <c r="G9" s="37"/>
      <c r="H9" s="37"/>
      <c r="I9" s="37"/>
      <c r="J9" s="4"/>
    </row>
    <row r="10" spans="1:10" ht="15" x14ac:dyDescent="0.2">
      <c r="A10" s="33"/>
      <c r="B10" s="36"/>
      <c r="C10" s="36"/>
      <c r="D10" s="36"/>
      <c r="E10" s="37"/>
      <c r="F10" s="5">
        <v>2022</v>
      </c>
      <c r="G10" s="5">
        <v>2023</v>
      </c>
      <c r="H10" s="5">
        <v>2024</v>
      </c>
      <c r="I10" s="6">
        <v>2025</v>
      </c>
      <c r="J10" s="4"/>
    </row>
    <row r="11" spans="1:10" ht="19.5" customHeight="1" x14ac:dyDescent="0.2">
      <c r="A11" s="38">
        <v>1</v>
      </c>
      <c r="B11" s="41" t="s">
        <v>11</v>
      </c>
      <c r="C11" s="41" t="s">
        <v>12</v>
      </c>
      <c r="D11" s="7" t="s">
        <v>13</v>
      </c>
      <c r="E11" s="8">
        <f>SUM(F11:I11)</f>
        <v>72254005.460000008</v>
      </c>
      <c r="F11" s="8">
        <f>SUM(F12:F15)</f>
        <v>11488513.779999999</v>
      </c>
      <c r="G11" s="8">
        <f>SUM(G12:G15)</f>
        <v>20227217.82</v>
      </c>
      <c r="H11" s="8">
        <f>SUM(H12:H15)</f>
        <v>20269136.93</v>
      </c>
      <c r="I11" s="8">
        <f>SUM(I12:I15)</f>
        <v>20269136.93</v>
      </c>
      <c r="J11" s="4"/>
    </row>
    <row r="12" spans="1:10" ht="15" customHeight="1" x14ac:dyDescent="0.2">
      <c r="A12" s="39"/>
      <c r="B12" s="39"/>
      <c r="C12" s="39"/>
      <c r="D12" s="7" t="s">
        <v>14</v>
      </c>
      <c r="E12" s="8">
        <f t="shared" ref="E12:E22" si="0">SUM(F12:I12)</f>
        <v>72254005.460000008</v>
      </c>
      <c r="F12" s="9">
        <v>11488513.779999999</v>
      </c>
      <c r="G12" s="9">
        <f>20269316.93-42099.11</f>
        <v>20227217.82</v>
      </c>
      <c r="H12" s="9">
        <v>20269136.93</v>
      </c>
      <c r="I12" s="9">
        <v>20269136.93</v>
      </c>
      <c r="J12" s="4"/>
    </row>
    <row r="13" spans="1:10" ht="15" customHeight="1" x14ac:dyDescent="0.2">
      <c r="A13" s="39"/>
      <c r="B13" s="39"/>
      <c r="C13" s="39"/>
      <c r="D13" s="7" t="s">
        <v>15</v>
      </c>
      <c r="E13" s="8">
        <f t="shared" si="0"/>
        <v>0</v>
      </c>
      <c r="F13" s="9"/>
      <c r="G13" s="9"/>
      <c r="H13" s="9"/>
      <c r="I13" s="9"/>
      <c r="J13" s="4"/>
    </row>
    <row r="14" spans="1:10" ht="15" customHeight="1" x14ac:dyDescent="0.2">
      <c r="A14" s="39"/>
      <c r="B14" s="39"/>
      <c r="C14" s="39"/>
      <c r="D14" s="7" t="s">
        <v>16</v>
      </c>
      <c r="E14" s="8">
        <f t="shared" si="0"/>
        <v>0</v>
      </c>
      <c r="F14" s="9"/>
      <c r="G14" s="9"/>
      <c r="H14" s="9"/>
      <c r="I14" s="9"/>
      <c r="J14" s="10"/>
    </row>
    <row r="15" spans="1:10" ht="15" customHeight="1" x14ac:dyDescent="0.2">
      <c r="A15" s="40"/>
      <c r="B15" s="40"/>
      <c r="C15" s="40"/>
      <c r="D15" s="7" t="s">
        <v>17</v>
      </c>
      <c r="E15" s="8">
        <f t="shared" si="0"/>
        <v>0</v>
      </c>
      <c r="F15" s="9"/>
      <c r="G15" s="9"/>
      <c r="H15" s="9"/>
      <c r="I15" s="9"/>
      <c r="J15" s="4"/>
    </row>
    <row r="16" spans="1:10" ht="68.25" customHeight="1" x14ac:dyDescent="0.2">
      <c r="A16" s="11">
        <v>2</v>
      </c>
      <c r="B16" s="12" t="s">
        <v>18</v>
      </c>
      <c r="C16" s="13" t="s">
        <v>19</v>
      </c>
      <c r="D16" s="14" t="s">
        <v>15</v>
      </c>
      <c r="E16" s="15">
        <f t="shared" si="0"/>
        <v>6058028.3899999997</v>
      </c>
      <c r="F16" s="16">
        <v>1538169.99</v>
      </c>
      <c r="G16" s="16">
        <v>1717307.8</v>
      </c>
      <c r="H16" s="16">
        <v>1394134.8</v>
      </c>
      <c r="I16" s="16">
        <v>1408415.8</v>
      </c>
      <c r="J16" s="4"/>
    </row>
    <row r="17" spans="1:10" s="18" customFormat="1" ht="15" customHeight="1" x14ac:dyDescent="0.2">
      <c r="A17" s="24">
        <v>3</v>
      </c>
      <c r="B17" s="25" t="s">
        <v>20</v>
      </c>
      <c r="C17" s="25" t="s">
        <v>21</v>
      </c>
      <c r="D17" s="7" t="s">
        <v>13</v>
      </c>
      <c r="E17" s="8">
        <f t="shared" si="0"/>
        <v>31229000.199999999</v>
      </c>
      <c r="F17" s="9">
        <f>+F18+F19</f>
        <v>8072270.2000000002</v>
      </c>
      <c r="G17" s="9">
        <f>+G18+G19</f>
        <v>7702750</v>
      </c>
      <c r="H17" s="9">
        <f>+H18+H19</f>
        <v>7726990</v>
      </c>
      <c r="I17" s="9">
        <f>+I18+I19</f>
        <v>7726990</v>
      </c>
      <c r="J17" s="17"/>
    </row>
    <row r="18" spans="1:10" s="18" customFormat="1" ht="15" x14ac:dyDescent="0.2">
      <c r="A18" s="24"/>
      <c r="B18" s="25"/>
      <c r="C18" s="25"/>
      <c r="D18" s="7" t="s">
        <v>14</v>
      </c>
      <c r="E18" s="8">
        <f t="shared" si="0"/>
        <v>31229000.199999999</v>
      </c>
      <c r="F18" s="9">
        <v>8072270.2000000002</v>
      </c>
      <c r="G18" s="9">
        <v>7702750</v>
      </c>
      <c r="H18" s="9">
        <v>7726990</v>
      </c>
      <c r="I18" s="9">
        <v>7726990</v>
      </c>
      <c r="J18" s="17"/>
    </row>
    <row r="19" spans="1:10" s="18" customFormat="1" ht="17.25" customHeight="1" x14ac:dyDescent="0.2">
      <c r="A19" s="24"/>
      <c r="B19" s="25"/>
      <c r="C19" s="25"/>
      <c r="D19" s="7" t="s">
        <v>15</v>
      </c>
      <c r="E19" s="8">
        <f t="shared" si="0"/>
        <v>0</v>
      </c>
      <c r="F19" s="9"/>
      <c r="G19" s="9"/>
      <c r="H19" s="9"/>
      <c r="I19" s="9"/>
      <c r="J19" s="17"/>
    </row>
    <row r="20" spans="1:10" s="18" customFormat="1" ht="25.5" customHeight="1" x14ac:dyDescent="0.2">
      <c r="A20" s="24">
        <v>4</v>
      </c>
      <c r="B20" s="25" t="s">
        <v>22</v>
      </c>
      <c r="C20" s="25" t="s">
        <v>23</v>
      </c>
      <c r="D20" s="7" t="s">
        <v>13</v>
      </c>
      <c r="E20" s="8">
        <f t="shared" si="0"/>
        <v>841986.11</v>
      </c>
      <c r="F20" s="9">
        <f>+F21+F22</f>
        <v>0</v>
      </c>
      <c r="G20" s="9">
        <f>+G21+G22</f>
        <v>841986.11</v>
      </c>
      <c r="H20" s="9">
        <f>+H21+H22</f>
        <v>0</v>
      </c>
      <c r="I20" s="9">
        <f>+I21+I22</f>
        <v>0</v>
      </c>
      <c r="J20" s="17"/>
    </row>
    <row r="21" spans="1:10" s="18" customFormat="1" ht="24" customHeight="1" x14ac:dyDescent="0.2">
      <c r="A21" s="24"/>
      <c r="B21" s="25"/>
      <c r="C21" s="25"/>
      <c r="D21" s="7" t="s">
        <v>14</v>
      </c>
      <c r="E21" s="8">
        <f t="shared" si="0"/>
        <v>42099.11</v>
      </c>
      <c r="F21" s="9"/>
      <c r="G21" s="9">
        <f>42099.11</f>
        <v>42099.11</v>
      </c>
      <c r="H21" s="9"/>
      <c r="I21" s="9"/>
      <c r="J21" s="17"/>
    </row>
    <row r="22" spans="1:10" s="18" customFormat="1" ht="21" customHeight="1" x14ac:dyDescent="0.2">
      <c r="A22" s="24"/>
      <c r="B22" s="25"/>
      <c r="C22" s="25"/>
      <c r="D22" s="7" t="s">
        <v>15</v>
      </c>
      <c r="E22" s="8">
        <f t="shared" si="0"/>
        <v>799887</v>
      </c>
      <c r="F22" s="9"/>
      <c r="G22" s="9">
        <v>799887</v>
      </c>
      <c r="H22" s="9"/>
      <c r="I22" s="9"/>
      <c r="J22" s="17"/>
    </row>
    <row r="23" spans="1:10" ht="20.100000000000001" customHeight="1" x14ac:dyDescent="0.2">
      <c r="A23" s="42"/>
      <c r="B23" s="44" t="s">
        <v>24</v>
      </c>
      <c r="C23" s="45"/>
      <c r="D23" s="19" t="s">
        <v>13</v>
      </c>
      <c r="E23" s="20">
        <f>+E17+E16+E11+E20</f>
        <v>110383020.16000001</v>
      </c>
      <c r="F23" s="20">
        <f>+F17+F16+F11+F20</f>
        <v>21098953.969999999</v>
      </c>
      <c r="G23" s="20">
        <f>+G17+G16+G11+G20</f>
        <v>30489261.73</v>
      </c>
      <c r="H23" s="20">
        <f>+H17+H16+H11+H20</f>
        <v>29390261.73</v>
      </c>
      <c r="I23" s="20">
        <f>+I17+I16+I11+I20</f>
        <v>29404542.73</v>
      </c>
      <c r="J23" s="4"/>
    </row>
    <row r="24" spans="1:10" ht="20.100000000000001" customHeight="1" x14ac:dyDescent="0.2">
      <c r="A24" s="43"/>
      <c r="B24" s="44"/>
      <c r="C24" s="45"/>
      <c r="D24" s="21" t="s">
        <v>14</v>
      </c>
      <c r="E24" s="22">
        <f>+E12+E18+E21</f>
        <v>103525104.77000001</v>
      </c>
      <c r="F24" s="23">
        <f>+F12+F18</f>
        <v>19560783.98</v>
      </c>
      <c r="G24" s="23">
        <f>+G12+G18+G21</f>
        <v>27972066.93</v>
      </c>
      <c r="H24" s="23">
        <f>+H12+H18+H21</f>
        <v>27996126.93</v>
      </c>
      <c r="I24" s="23">
        <f>+I12+I18+I21</f>
        <v>27996126.93</v>
      </c>
      <c r="J24" s="4"/>
    </row>
    <row r="25" spans="1:10" ht="20.100000000000001" customHeight="1" x14ac:dyDescent="0.2">
      <c r="A25" s="43"/>
      <c r="B25" s="44"/>
      <c r="C25" s="45"/>
      <c r="D25" s="21" t="s">
        <v>15</v>
      </c>
      <c r="E25" s="22">
        <f>+E13+E16+E19+E22</f>
        <v>6857915.3899999997</v>
      </c>
      <c r="F25" s="23">
        <f>+F13+F16+F19</f>
        <v>1538169.99</v>
      </c>
      <c r="G25" s="23">
        <f>+G13+G16+G19+G22</f>
        <v>2517194.7999999998</v>
      </c>
      <c r="H25" s="23">
        <f>+H13+H16+H19+H22</f>
        <v>1394134.8</v>
      </c>
      <c r="I25" s="23">
        <f>+I13+I16+I19+I22</f>
        <v>1408415.8</v>
      </c>
      <c r="J25" s="4"/>
    </row>
    <row r="26" spans="1:10" ht="20.100000000000001" customHeight="1" x14ac:dyDescent="0.2">
      <c r="A26" s="43"/>
      <c r="B26" s="44"/>
      <c r="C26" s="45"/>
      <c r="D26" s="21" t="s">
        <v>16</v>
      </c>
      <c r="E26" s="22">
        <f>+E14</f>
        <v>0</v>
      </c>
      <c r="F26" s="23">
        <f>+F14</f>
        <v>0</v>
      </c>
      <c r="G26" s="23">
        <f>+G14</f>
        <v>0</v>
      </c>
      <c r="H26" s="23">
        <f>+H14</f>
        <v>0</v>
      </c>
      <c r="I26" s="23">
        <f>+I14</f>
        <v>0</v>
      </c>
      <c r="J26" s="4"/>
    </row>
    <row r="27" spans="1:10" ht="20.100000000000001" customHeight="1" x14ac:dyDescent="0.2">
      <c r="A27" s="43"/>
      <c r="B27" s="46"/>
      <c r="C27" s="47"/>
      <c r="D27" s="21" t="s">
        <v>17</v>
      </c>
      <c r="E27" s="22">
        <f>E15</f>
        <v>0</v>
      </c>
      <c r="F27" s="23">
        <f>F15</f>
        <v>0</v>
      </c>
      <c r="G27" s="23">
        <f>G15</f>
        <v>0</v>
      </c>
      <c r="H27" s="23">
        <f>H15</f>
        <v>0</v>
      </c>
      <c r="I27" s="23">
        <f>I15</f>
        <v>0</v>
      </c>
      <c r="J27" s="4"/>
    </row>
    <row r="28" spans="1:10" x14ac:dyDescent="0.2">
      <c r="B28" s="4"/>
      <c r="C28" s="4"/>
      <c r="D28" s="4"/>
      <c r="E28" s="4"/>
      <c r="F28" s="4"/>
      <c r="G28" s="4"/>
      <c r="H28" s="4"/>
      <c r="I28" s="4"/>
      <c r="J28" s="4"/>
    </row>
    <row r="29" spans="1:10" x14ac:dyDescent="0.2">
      <c r="B29" s="4"/>
      <c r="C29" s="4"/>
      <c r="D29" s="4"/>
      <c r="E29" s="4"/>
      <c r="F29" s="4"/>
      <c r="G29" s="4"/>
      <c r="H29" s="4"/>
      <c r="I29" s="4"/>
      <c r="J29" s="4"/>
    </row>
    <row r="30" spans="1:10" x14ac:dyDescent="0.2">
      <c r="B30" s="4"/>
      <c r="C30" s="4"/>
      <c r="D30" s="4"/>
      <c r="E30" s="4"/>
      <c r="F30" s="4"/>
      <c r="G30" s="4"/>
      <c r="H30" s="4"/>
      <c r="I30" s="4"/>
      <c r="J30" s="4"/>
    </row>
  </sheetData>
  <mergeCells count="23">
    <mergeCell ref="A23:A27"/>
    <mergeCell ref="B23:C27"/>
    <mergeCell ref="B11:B15"/>
    <mergeCell ref="C11:C15"/>
    <mergeCell ref="A20:A22"/>
    <mergeCell ref="B20:B22"/>
    <mergeCell ref="C20:C22"/>
    <mergeCell ref="A17:A19"/>
    <mergeCell ref="B17:B19"/>
    <mergeCell ref="C17:C19"/>
    <mergeCell ref="F1:I1"/>
    <mergeCell ref="F3:I3"/>
    <mergeCell ref="F4:I4"/>
    <mergeCell ref="A5:I5"/>
    <mergeCell ref="A6:H6"/>
    <mergeCell ref="A8:A10"/>
    <mergeCell ref="B8:B10"/>
    <mergeCell ref="C8:C10"/>
    <mergeCell ref="D8:D10"/>
    <mergeCell ref="E8:I8"/>
    <mergeCell ref="E9:E10"/>
    <mergeCell ref="F9:I9"/>
    <mergeCell ref="A11:A15"/>
  </mergeCells>
  <printOptions horizontalCentered="1"/>
  <pageMargins left="0.78740157480314965" right="0.39370078740157483" top="0.78740157480314965" bottom="0.19685039370078741" header="0.19685039370078741" footer="0.51181102362204722"/>
  <pageSetup paperSize="9" scale="65" fitToHeight="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№5</vt:lpstr>
      <vt:lpstr>№5!Заголовки_для_печати</vt:lpstr>
      <vt:lpstr>№5!Область_печати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Экономист</dc:creator>
  <cp:lastModifiedBy>user</cp:lastModifiedBy>
  <dcterms:created xsi:type="dcterms:W3CDTF">2023-10-24T07:22:15Z</dcterms:created>
  <dcterms:modified xsi:type="dcterms:W3CDTF">2023-11-01T06:59:49Z</dcterms:modified>
</cp:coreProperties>
</file>