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10470"/>
  </bookViews>
  <sheets>
    <sheet name="Лист1" sheetId="1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H43" i="1" l="1"/>
  <c r="I43" i="1"/>
  <c r="J43" i="1"/>
  <c r="F43" i="1"/>
  <c r="G42" i="1"/>
  <c r="H42" i="1"/>
  <c r="I42" i="1"/>
  <c r="J42" i="1"/>
  <c r="F42" i="1"/>
  <c r="H41" i="1"/>
  <c r="I41" i="1"/>
  <c r="J41" i="1"/>
  <c r="F41" i="1"/>
  <c r="E37" i="1" l="1"/>
  <c r="E38" i="1"/>
  <c r="E39" i="1"/>
  <c r="G36" i="1"/>
  <c r="H36" i="1"/>
  <c r="I36" i="1"/>
  <c r="J36" i="1"/>
  <c r="F36" i="1"/>
  <c r="E17" i="1"/>
  <c r="E18" i="1"/>
  <c r="G16" i="1"/>
  <c r="H16" i="1"/>
  <c r="I16" i="1"/>
  <c r="J16" i="1"/>
  <c r="F16" i="1"/>
  <c r="E16" i="1" l="1"/>
  <c r="E36" i="1"/>
  <c r="H12" i="1" l="1"/>
  <c r="I12" i="1"/>
  <c r="J12" i="1"/>
  <c r="J32" i="1" l="1"/>
  <c r="J40" i="1" l="1"/>
  <c r="J29" i="1"/>
  <c r="J22" i="1"/>
  <c r="E20" i="1"/>
  <c r="E21" i="1"/>
  <c r="E24" i="1"/>
  <c r="E26" i="1"/>
  <c r="E27" i="1"/>
  <c r="E30" i="1"/>
  <c r="E31" i="1"/>
  <c r="E33" i="1"/>
  <c r="E34" i="1"/>
  <c r="E35" i="1"/>
  <c r="J19" i="1"/>
  <c r="J25" i="1"/>
  <c r="E13" i="1"/>
  <c r="E14" i="1"/>
  <c r="E15" i="1"/>
  <c r="G23" i="1" l="1"/>
  <c r="G41" i="1" s="1"/>
  <c r="G28" i="1"/>
  <c r="G43" i="1" s="1"/>
  <c r="E28" i="1" l="1"/>
  <c r="E23" i="1"/>
  <c r="E42" i="1"/>
  <c r="G32" i="1"/>
  <c r="H32" i="1"/>
  <c r="I32" i="1"/>
  <c r="F32" i="1"/>
  <c r="E32" i="1" l="1"/>
  <c r="E43" i="1"/>
  <c r="G22" i="1"/>
  <c r="H22" i="1"/>
  <c r="I22" i="1"/>
  <c r="F22" i="1"/>
  <c r="G19" i="1"/>
  <c r="H19" i="1"/>
  <c r="I19" i="1"/>
  <c r="F19" i="1"/>
  <c r="E41" i="1"/>
  <c r="G29" i="1"/>
  <c r="H29" i="1"/>
  <c r="I29" i="1"/>
  <c r="F29" i="1"/>
  <c r="H25" i="1"/>
  <c r="I25" i="1"/>
  <c r="F25" i="1"/>
  <c r="G12" i="1"/>
  <c r="F12" i="1"/>
  <c r="E22" i="1" l="1"/>
  <c r="E29" i="1"/>
  <c r="E19" i="1"/>
  <c r="E12" i="1"/>
  <c r="F40" i="1"/>
  <c r="I40" i="1"/>
  <c r="G25" i="1"/>
  <c r="E25" i="1" s="1"/>
  <c r="G40" i="1"/>
  <c r="H40" i="1"/>
  <c r="E40" i="1" l="1"/>
</calcChain>
</file>

<file path=xl/sharedStrings.xml><?xml version="1.0" encoding="utf-8"?>
<sst xmlns="http://schemas.openxmlformats.org/spreadsheetml/2006/main" count="64" uniqueCount="37">
  <si>
    <t>№ п/п</t>
  </si>
  <si>
    <t>Наименование мероприятия</t>
  </si>
  <si>
    <t>Описание</t>
  </si>
  <si>
    <t>Источники финансирования</t>
  </si>
  <si>
    <t>Финансовые затраты, рублей</t>
  </si>
  <si>
    <t>ВСЕГО</t>
  </si>
  <si>
    <t>в том числе по годам</t>
  </si>
  <si>
    <t>2022 год</t>
  </si>
  <si>
    <t>2023 год</t>
  </si>
  <si>
    <t>2024 год</t>
  </si>
  <si>
    <t>2025 год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</si>
  <si>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</si>
  <si>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Комплектование книжных фондов (МБУК «Библиотечная система Коношского района»)</t>
  </si>
  <si>
    <t xml:space="preserve">районный бюджет </t>
  </si>
  <si>
    <t>областной бюджет</t>
  </si>
  <si>
    <t>федеральный бюджет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</si>
  <si>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</si>
  <si>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районный бюджет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</si>
  <si>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</si>
  <si>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</si>
  <si>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Комплектование книжных фондов и подписка на периодическую печать (МБУК «Библиотечная система Коношского района»)</t>
  </si>
  <si>
    <t xml:space="preserve">ВСЕГО ПО ПРОГРАММЕ </t>
  </si>
  <si>
    <t xml:space="preserve">областной бюджет </t>
  </si>
  <si>
    <t>Общий объем средств, в том числе:</t>
  </si>
  <si>
    <t>Участие в конкурсе на предоставление субсидий бюджетам муниципальных районов и городских округов Архангельской области на поддержку отрасли культуры в части приобретения музыкальных инструментов, оборудования и материалов для детских школ искусств муниципальных образований Архангельской области («Детская школа искусств № 8»)</t>
  </si>
  <si>
    <t xml:space="preserve">ПРИЛОЖЕНИЕ № 3
к муниципальной программе
«Софинансирование мероприятий, предусмотренных
государственной программой Архангельской области
«Культура Русского Севера»
</t>
  </si>
  <si>
    <t xml:space="preserve">П Е Р Е Ч Е Н Ь
мероприятий муниципальной программы
«Софинансирование мероприятий, предусмотренных государственной программой Архангельской области
«Культура Русского Севера»
</t>
  </si>
  <si>
    <t>Обеспечение учреждений культуры автотранспортом для обслуживания населения</t>
  </si>
  <si>
    <t>Участие в конкурсе на предоставление субсидий бюджетам муниципальных образований Архангельской области на обеспечение учреждений культуры автотранспортом для обслуживания населения (МБУК «Центр "Радушенька»)</t>
  </si>
  <si>
    <t>Техническое оснащение региональных и муниципальных музеев (в части муниципальных музеев)</t>
  </si>
  <si>
    <t>Участие в конкурсе на предоставление субсидий бюджетам муниципальных образований Архангельской области на техническое оснащение региональных и муниципальных музеев (в части муниципальных музеев) в рамках федерального проекта «Культурная среда» (МБУК «Коношский районный краеведческий музей»)</t>
  </si>
  <si>
    <t>2026 год</t>
  </si>
  <si>
    <t xml:space="preserve">Участие в конкурсе на предоставление субсидий бюджетам муниципальных образований Архангельской области на оснащение «Детской школы искусств № 8»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 в рамках федерального проекта «Культурная среда» </t>
  </si>
  <si>
    <t>Техническое оснащение региональных и муниципальных музеев</t>
  </si>
  <si>
    <t>Создание учреждениями культуры творческих проектов в сфере культуры и искусства (МБУК «Библиотечная система Коношского района», создание музейной экспозиции в Хмельницкой библиотеке "История земского училища")</t>
  </si>
  <si>
    <t>Поддержка творческих проектов и любительских творческих коллективов в сфере культуры и искусства</t>
  </si>
  <si>
    <t xml:space="preserve">ПРИЛОЖЕНИЕ № 2 
к постановлению администрации 
МО «Коношский муниципальный район» 
от 29 декабря 2023 г. № 983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</si>
</sst>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" fontId="0" fillId="0" borderId="0" xfId="0" applyNumberFormat="1" applyBorder="1"/>
    <xf numFmtId="4" fontId="1" fillId="0" borderId="0" xfId="0" applyNumberFormat="1" applyFont="1" applyBorder="1" applyAlignment="1" applyProtection="1">
      <alignment horizontal="right" vertical="top" wrapText="1"/>
      <protection locked="0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4" fillId="0" borderId="2" xfId="0" applyNumberFormat="1" applyFont="1" applyBorder="1" applyAlignment="1" applyProtection="1">
      <alignment horizontal="center" vertical="top" wrapText="1"/>
      <protection locked="0"/>
    </xf>
    <xf numFmtId="4" fontId="4" fillId="0" borderId="1" xfId="0" applyNumberFormat="1" applyFont="1" applyBorder="1" applyAlignment="1" applyProtection="1">
      <alignment horizontal="center" vertical="top" wrapText="1"/>
      <protection locked="0"/>
    </xf>
    <xf numFmtId="4" fontId="2" fillId="0" borderId="2" xfId="0" applyNumberFormat="1" applyFont="1" applyBorder="1" applyAlignment="1" applyProtection="1">
      <alignment horizontal="center" vertical="top" wrapText="1"/>
      <protection locked="0"/>
    </xf>
    <xf numFmtId="4" fontId="2" fillId="0" borderId="1" xfId="0" applyNumberFormat="1" applyFont="1" applyBorder="1" applyAlignment="1" applyProtection="1">
      <alignment horizontal="center" vertical="top" wrapText="1"/>
      <protection locked="0"/>
    </xf>
    <xf numFmtId="4" fontId="2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/>
    </xf>
    <xf numFmtId="4" fontId="4" fillId="0" borderId="2" xfId="0" applyNumberFormat="1" applyFont="1" applyBorder="1" applyAlignment="1" applyProtection="1">
      <alignment horizontal="center" wrapText="1"/>
      <protection locked="0"/>
    </xf>
    <xf numFmtId="4" fontId="4" fillId="0" borderId="1" xfId="0" applyNumberFormat="1" applyFont="1" applyBorder="1" applyAlignment="1" applyProtection="1">
      <alignment horizontal="center" wrapText="1"/>
      <protection locked="0"/>
    </xf>
    <xf numFmtId="4" fontId="2" fillId="0" borderId="2" xfId="0" applyNumberFormat="1" applyFont="1" applyBorder="1" applyAlignment="1" applyProtection="1">
      <alignment horizontal="center" wrapText="1"/>
      <protection locked="0"/>
    </xf>
    <xf numFmtId="4" fontId="2" fillId="0" borderId="1" xfId="0" applyNumberFormat="1" applyFont="1" applyBorder="1" applyAlignment="1" applyProtection="1">
      <alignment horizontal="center" wrapText="1"/>
      <protection locked="0"/>
    </xf>
    <xf numFmtId="4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4" fontId="3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abSelected="1" zoomScale="90" zoomScaleNormal="90" workbookViewId="0">
      <selection activeCell="H1" sqref="A1:J45"/>
    </sheetView>
  </sheetViews>
  <sheetFormatPr defaultRowHeight="15" x14ac:dyDescent="0.25"/>
  <cols>
    <col min="1" max="1" width="4" customWidth="1"/>
    <col min="2" max="2" width="28.85546875" customWidth="1"/>
    <col min="3" max="3" width="38.140625" customWidth="1"/>
    <col min="4" max="4" width="14.7109375" customWidth="1"/>
    <col min="5" max="5" width="13.7109375" customWidth="1"/>
    <col min="6" max="6" width="13" customWidth="1"/>
    <col min="7" max="7" width="13.140625" customWidth="1"/>
    <col min="8" max="8" width="12.42578125" customWidth="1"/>
    <col min="9" max="9" width="13.28515625" customWidth="1"/>
    <col min="10" max="10" width="13.7109375" customWidth="1"/>
  </cols>
  <sheetData>
    <row r="1" spans="1:15" ht="58.5" customHeight="1" x14ac:dyDescent="0.25">
      <c r="A1" s="3"/>
      <c r="B1" s="3"/>
      <c r="C1" s="3"/>
      <c r="D1" s="3"/>
      <c r="E1" s="3"/>
      <c r="F1" s="3"/>
      <c r="G1" s="4"/>
      <c r="H1" s="5" t="s">
        <v>36</v>
      </c>
      <c r="I1" s="5"/>
      <c r="J1" s="5"/>
    </row>
    <row r="2" spans="1:15" x14ac:dyDescent="0.25">
      <c r="A2" s="3"/>
      <c r="B2" s="3"/>
      <c r="C2" s="3"/>
      <c r="D2" s="3"/>
      <c r="E2" s="3"/>
      <c r="F2" s="3"/>
      <c r="G2" s="3"/>
      <c r="H2" s="3"/>
      <c r="I2" s="3"/>
      <c r="J2" s="4"/>
    </row>
    <row r="3" spans="1:15" ht="67.5" customHeight="1" x14ac:dyDescent="0.25">
      <c r="A3" s="3"/>
      <c r="B3" s="3"/>
      <c r="C3" s="3"/>
      <c r="D3" s="3"/>
      <c r="E3" s="6"/>
      <c r="F3" s="5" t="s">
        <v>25</v>
      </c>
      <c r="G3" s="5"/>
      <c r="H3" s="5"/>
      <c r="I3" s="5"/>
      <c r="J3" s="5"/>
    </row>
    <row r="4" spans="1:15" x14ac:dyDescent="0.25">
      <c r="A4" s="7"/>
      <c r="B4" s="7"/>
      <c r="C4" s="7"/>
      <c r="D4" s="7"/>
      <c r="E4" s="7"/>
      <c r="F4" s="7"/>
      <c r="G4" s="7"/>
      <c r="H4" s="7"/>
      <c r="I4" s="7"/>
      <c r="J4" s="4"/>
    </row>
    <row r="5" spans="1:15" ht="51.75" customHeight="1" x14ac:dyDescent="0.25">
      <c r="A5" s="8" t="s">
        <v>26</v>
      </c>
      <c r="B5" s="8"/>
      <c r="C5" s="8"/>
      <c r="D5" s="8"/>
      <c r="E5" s="8"/>
      <c r="F5" s="8"/>
      <c r="G5" s="8"/>
      <c r="H5" s="8"/>
      <c r="I5" s="8"/>
      <c r="J5" s="8"/>
    </row>
    <row r="6" spans="1:15" x14ac:dyDescent="0.25">
      <c r="A6" s="4"/>
      <c r="B6" s="4"/>
      <c r="C6" s="4"/>
      <c r="D6" s="4"/>
      <c r="E6" s="4"/>
      <c r="F6" s="4"/>
      <c r="G6" s="4"/>
      <c r="H6" s="4"/>
      <c r="I6" s="4"/>
      <c r="J6" s="4"/>
    </row>
    <row r="7" spans="1:15" ht="15" customHeight="1" x14ac:dyDescent="0.25">
      <c r="A7" s="9" t="s">
        <v>0</v>
      </c>
      <c r="B7" s="9" t="s">
        <v>1</v>
      </c>
      <c r="C7" s="9" t="s">
        <v>2</v>
      </c>
      <c r="D7" s="9" t="s">
        <v>3</v>
      </c>
      <c r="E7" s="10" t="s">
        <v>4</v>
      </c>
      <c r="F7" s="11"/>
      <c r="G7" s="11"/>
      <c r="H7" s="11"/>
      <c r="I7" s="11"/>
      <c r="J7" s="12"/>
    </row>
    <row r="8" spans="1:15" ht="0.75" customHeight="1" x14ac:dyDescent="0.25">
      <c r="A8" s="9"/>
      <c r="B8" s="9"/>
      <c r="C8" s="9"/>
      <c r="D8" s="9"/>
      <c r="E8" s="13"/>
      <c r="F8" s="14"/>
      <c r="G8" s="14"/>
      <c r="H8" s="14"/>
      <c r="I8" s="14"/>
      <c r="J8" s="15"/>
    </row>
    <row r="9" spans="1:15" ht="15" customHeight="1" x14ac:dyDescent="0.25">
      <c r="A9" s="9"/>
      <c r="B9" s="9"/>
      <c r="C9" s="9"/>
      <c r="D9" s="9"/>
      <c r="E9" s="16" t="s">
        <v>5</v>
      </c>
      <c r="F9" s="17" t="s">
        <v>6</v>
      </c>
      <c r="G9" s="18"/>
      <c r="H9" s="18"/>
      <c r="I9" s="18"/>
      <c r="J9" s="19"/>
    </row>
    <row r="10" spans="1:15" x14ac:dyDescent="0.25">
      <c r="A10" s="9"/>
      <c r="B10" s="9"/>
      <c r="C10" s="9"/>
      <c r="D10" s="9"/>
      <c r="E10" s="20"/>
      <c r="F10" s="21" t="s">
        <v>7</v>
      </c>
      <c r="G10" s="21" t="s">
        <v>8</v>
      </c>
      <c r="H10" s="21" t="s">
        <v>9</v>
      </c>
      <c r="I10" s="21" t="s">
        <v>10</v>
      </c>
      <c r="J10" s="21" t="s">
        <v>31</v>
      </c>
    </row>
    <row r="11" spans="1:15" x14ac:dyDescent="0.25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3">
        <v>10</v>
      </c>
    </row>
    <row r="12" spans="1:15" ht="40.5" customHeight="1" x14ac:dyDescent="0.25">
      <c r="A12" s="9">
        <v>1</v>
      </c>
      <c r="B12" s="24" t="s">
        <v>11</v>
      </c>
      <c r="C12" s="24" t="s">
        <v>12</v>
      </c>
      <c r="D12" s="25" t="s">
        <v>23</v>
      </c>
      <c r="E12" s="26">
        <f>SUM(F12:J12)</f>
        <v>925768.60000000009</v>
      </c>
      <c r="F12" s="27">
        <f>F13+F14+F15</f>
        <v>237310.8</v>
      </c>
      <c r="G12" s="27">
        <f t="shared" ref="G12:J12" si="0">G13+G14+G15</f>
        <v>197172.09000000003</v>
      </c>
      <c r="H12" s="27">
        <f t="shared" si="0"/>
        <v>162916.30000000002</v>
      </c>
      <c r="I12" s="27">
        <f t="shared" si="0"/>
        <v>163122.09</v>
      </c>
      <c r="J12" s="27">
        <f t="shared" si="0"/>
        <v>165247.32</v>
      </c>
      <c r="K12" s="1"/>
      <c r="L12" s="2"/>
      <c r="M12" s="2"/>
      <c r="N12" s="2"/>
      <c r="O12" s="2"/>
    </row>
    <row r="13" spans="1:15" x14ac:dyDescent="0.25">
      <c r="A13" s="9"/>
      <c r="B13" s="24"/>
      <c r="C13" s="24"/>
      <c r="D13" s="25" t="s">
        <v>13</v>
      </c>
      <c r="E13" s="28">
        <f t="shared" ref="E13:E18" si="1">SUM(F13:J13)</f>
        <v>56783.439999999995</v>
      </c>
      <c r="F13" s="29">
        <v>16611.759999999998</v>
      </c>
      <c r="G13" s="29">
        <v>9858.6</v>
      </c>
      <c r="H13" s="29">
        <v>10713.92</v>
      </c>
      <c r="I13" s="29">
        <v>10726.42</v>
      </c>
      <c r="J13" s="30">
        <v>8872.74</v>
      </c>
    </row>
    <row r="14" spans="1:15" x14ac:dyDescent="0.25">
      <c r="A14" s="9"/>
      <c r="B14" s="24"/>
      <c r="C14" s="24"/>
      <c r="D14" s="25" t="s">
        <v>14</v>
      </c>
      <c r="E14" s="28">
        <f t="shared" si="1"/>
        <v>94677.48</v>
      </c>
      <c r="F14" s="29">
        <v>22069.93</v>
      </c>
      <c r="G14" s="29">
        <v>18731.349999999999</v>
      </c>
      <c r="H14" s="29">
        <v>15220.24</v>
      </c>
      <c r="I14" s="29">
        <v>16763.52</v>
      </c>
      <c r="J14" s="30">
        <v>21892.44</v>
      </c>
    </row>
    <row r="15" spans="1:15" ht="24" x14ac:dyDescent="0.25">
      <c r="A15" s="9"/>
      <c r="B15" s="24"/>
      <c r="C15" s="24"/>
      <c r="D15" s="25" t="s">
        <v>15</v>
      </c>
      <c r="E15" s="28">
        <f t="shared" si="1"/>
        <v>774307.68</v>
      </c>
      <c r="F15" s="29">
        <v>198629.11</v>
      </c>
      <c r="G15" s="29">
        <v>168582.14</v>
      </c>
      <c r="H15" s="29">
        <v>136982.14000000001</v>
      </c>
      <c r="I15" s="29">
        <v>135632.15</v>
      </c>
      <c r="J15" s="30">
        <v>134482.14000000001</v>
      </c>
    </row>
    <row r="16" spans="1:15" ht="45" customHeight="1" x14ac:dyDescent="0.25">
      <c r="A16" s="31">
        <v>2</v>
      </c>
      <c r="B16" s="32" t="s">
        <v>16</v>
      </c>
      <c r="C16" s="32" t="s">
        <v>24</v>
      </c>
      <c r="D16" s="25" t="s">
        <v>23</v>
      </c>
      <c r="E16" s="26">
        <f t="shared" si="1"/>
        <v>1877000</v>
      </c>
      <c r="F16" s="27">
        <f>F17+F18</f>
        <v>665000</v>
      </c>
      <c r="G16" s="27">
        <f t="shared" ref="G16:J16" si="2">G17+G18</f>
        <v>1053000</v>
      </c>
      <c r="H16" s="27">
        <f t="shared" si="2"/>
        <v>53000</v>
      </c>
      <c r="I16" s="27">
        <f t="shared" si="2"/>
        <v>53000</v>
      </c>
      <c r="J16" s="27">
        <f t="shared" si="2"/>
        <v>53000</v>
      </c>
    </row>
    <row r="17" spans="1:10" ht="39" customHeight="1" x14ac:dyDescent="0.25">
      <c r="A17" s="33"/>
      <c r="B17" s="34"/>
      <c r="C17" s="34"/>
      <c r="D17" s="25" t="s">
        <v>17</v>
      </c>
      <c r="E17" s="28">
        <f t="shared" si="1"/>
        <v>277000</v>
      </c>
      <c r="F17" s="28">
        <v>65000</v>
      </c>
      <c r="G17" s="28">
        <v>53000</v>
      </c>
      <c r="H17" s="28">
        <v>53000</v>
      </c>
      <c r="I17" s="28">
        <v>53000</v>
      </c>
      <c r="J17" s="30">
        <v>53000</v>
      </c>
    </row>
    <row r="18" spans="1:10" ht="31.5" customHeight="1" x14ac:dyDescent="0.25">
      <c r="A18" s="35"/>
      <c r="B18" s="36"/>
      <c r="C18" s="36"/>
      <c r="D18" s="25" t="s">
        <v>14</v>
      </c>
      <c r="E18" s="28">
        <f t="shared" si="1"/>
        <v>1600000</v>
      </c>
      <c r="F18" s="29">
        <v>600000</v>
      </c>
      <c r="G18" s="29">
        <v>1000000</v>
      </c>
      <c r="H18" s="29">
        <v>0</v>
      </c>
      <c r="I18" s="29">
        <v>0</v>
      </c>
      <c r="J18" s="30">
        <v>0</v>
      </c>
    </row>
    <row r="19" spans="1:10" ht="43.5" customHeight="1" x14ac:dyDescent="0.25">
      <c r="A19" s="31">
        <v>3</v>
      </c>
      <c r="B19" s="32" t="s">
        <v>35</v>
      </c>
      <c r="C19" s="32" t="s">
        <v>34</v>
      </c>
      <c r="D19" s="25" t="s">
        <v>23</v>
      </c>
      <c r="E19" s="26">
        <f t="shared" ref="E19:E43" si="3">SUM(F19:J19)</f>
        <v>79050</v>
      </c>
      <c r="F19" s="27">
        <f>F20+F21</f>
        <v>0</v>
      </c>
      <c r="G19" s="27">
        <f t="shared" ref="G19:I19" si="4">G20+G21</f>
        <v>0</v>
      </c>
      <c r="H19" s="27">
        <f t="shared" si="4"/>
        <v>26350</v>
      </c>
      <c r="I19" s="27">
        <f t="shared" si="4"/>
        <v>26350</v>
      </c>
      <c r="J19" s="37">
        <f>J20+J21</f>
        <v>26350</v>
      </c>
    </row>
    <row r="20" spans="1:10" ht="29.25" customHeight="1" x14ac:dyDescent="0.25">
      <c r="A20" s="33"/>
      <c r="B20" s="34"/>
      <c r="C20" s="34"/>
      <c r="D20" s="25" t="s">
        <v>17</v>
      </c>
      <c r="E20" s="28">
        <f t="shared" si="3"/>
        <v>79050</v>
      </c>
      <c r="F20" s="29">
        <v>0</v>
      </c>
      <c r="G20" s="29">
        <v>0</v>
      </c>
      <c r="H20" s="29">
        <v>26350</v>
      </c>
      <c r="I20" s="29">
        <v>26350</v>
      </c>
      <c r="J20" s="30">
        <v>26350</v>
      </c>
    </row>
    <row r="21" spans="1:10" ht="36.75" customHeight="1" x14ac:dyDescent="0.25">
      <c r="A21" s="35"/>
      <c r="B21" s="36"/>
      <c r="C21" s="36"/>
      <c r="D21" s="25" t="s">
        <v>14</v>
      </c>
      <c r="E21" s="29">
        <f t="shared" si="3"/>
        <v>0</v>
      </c>
      <c r="F21" s="29">
        <v>0</v>
      </c>
      <c r="G21" s="29">
        <v>0</v>
      </c>
      <c r="H21" s="29">
        <v>0</v>
      </c>
      <c r="I21" s="29">
        <v>0</v>
      </c>
      <c r="J21" s="30">
        <v>0</v>
      </c>
    </row>
    <row r="22" spans="1:10" ht="42" customHeight="1" x14ac:dyDescent="0.25">
      <c r="A22" s="31">
        <v>4</v>
      </c>
      <c r="B22" s="32" t="s">
        <v>27</v>
      </c>
      <c r="C22" s="32" t="s">
        <v>28</v>
      </c>
      <c r="D22" s="25" t="s">
        <v>23</v>
      </c>
      <c r="E22" s="26">
        <f t="shared" si="3"/>
        <v>3508666.66</v>
      </c>
      <c r="F22" s="27">
        <f>F23+F24</f>
        <v>0</v>
      </c>
      <c r="G22" s="27">
        <f t="shared" ref="G22:I22" si="5">G23+G24</f>
        <v>3508666.66</v>
      </c>
      <c r="H22" s="27">
        <f t="shared" si="5"/>
        <v>0</v>
      </c>
      <c r="I22" s="27">
        <f t="shared" si="5"/>
        <v>0</v>
      </c>
      <c r="J22" s="37">
        <f>J23+J24</f>
        <v>0</v>
      </c>
    </row>
    <row r="23" spans="1:10" ht="28.5" customHeight="1" x14ac:dyDescent="0.25">
      <c r="A23" s="33"/>
      <c r="B23" s="34"/>
      <c r="C23" s="34"/>
      <c r="D23" s="25" t="s">
        <v>17</v>
      </c>
      <c r="E23" s="28">
        <f t="shared" si="3"/>
        <v>71166.659999999974</v>
      </c>
      <c r="F23" s="29">
        <v>0</v>
      </c>
      <c r="G23" s="29">
        <f>255833.33-184666.67</f>
        <v>71166.659999999974</v>
      </c>
      <c r="H23" s="29">
        <v>0</v>
      </c>
      <c r="I23" s="29">
        <v>0</v>
      </c>
      <c r="J23" s="30">
        <v>0</v>
      </c>
    </row>
    <row r="24" spans="1:10" ht="25.5" customHeight="1" x14ac:dyDescent="0.25">
      <c r="A24" s="35"/>
      <c r="B24" s="36"/>
      <c r="C24" s="36"/>
      <c r="D24" s="25" t="s">
        <v>14</v>
      </c>
      <c r="E24" s="29">
        <f t="shared" si="3"/>
        <v>3437500</v>
      </c>
      <c r="F24" s="29">
        <v>0</v>
      </c>
      <c r="G24" s="29">
        <v>3437500</v>
      </c>
      <c r="H24" s="29">
        <v>0</v>
      </c>
      <c r="I24" s="29">
        <v>0</v>
      </c>
      <c r="J24" s="30">
        <v>0</v>
      </c>
    </row>
    <row r="25" spans="1:10" ht="54" customHeight="1" x14ac:dyDescent="0.25">
      <c r="A25" s="9">
        <v>5</v>
      </c>
      <c r="B25" s="24" t="s">
        <v>18</v>
      </c>
      <c r="C25" s="24" t="s">
        <v>32</v>
      </c>
      <c r="D25" s="25" t="s">
        <v>23</v>
      </c>
      <c r="E25" s="26">
        <f t="shared" si="3"/>
        <v>3825185.71</v>
      </c>
      <c r="F25" s="27">
        <f>F26+F27+F28</f>
        <v>0</v>
      </c>
      <c r="G25" s="27">
        <f t="shared" ref="G25:I25" si="6">G26+G27+G28</f>
        <v>3825185.71</v>
      </c>
      <c r="H25" s="27">
        <f t="shared" si="6"/>
        <v>0</v>
      </c>
      <c r="I25" s="27">
        <f t="shared" si="6"/>
        <v>0</v>
      </c>
      <c r="J25" s="37">
        <f>J26+J27+J28</f>
        <v>0</v>
      </c>
    </row>
    <row r="26" spans="1:10" ht="30" customHeight="1" x14ac:dyDescent="0.25">
      <c r="A26" s="9"/>
      <c r="B26" s="24"/>
      <c r="C26" s="24"/>
      <c r="D26" s="25" t="s">
        <v>17</v>
      </c>
      <c r="E26" s="28">
        <f t="shared" si="3"/>
        <v>191259.29</v>
      </c>
      <c r="F26" s="29">
        <v>0</v>
      </c>
      <c r="G26" s="29">
        <v>191259.29</v>
      </c>
      <c r="H26" s="29">
        <v>0</v>
      </c>
      <c r="I26" s="29">
        <v>0</v>
      </c>
      <c r="J26" s="29">
        <v>0</v>
      </c>
    </row>
    <row r="27" spans="1:10" ht="30" customHeight="1" x14ac:dyDescent="0.25">
      <c r="A27" s="9"/>
      <c r="B27" s="24"/>
      <c r="C27" s="24"/>
      <c r="D27" s="25" t="s">
        <v>14</v>
      </c>
      <c r="E27" s="28">
        <f t="shared" si="3"/>
        <v>625031.02</v>
      </c>
      <c r="F27" s="29">
        <v>0</v>
      </c>
      <c r="G27" s="29">
        <v>625031.02</v>
      </c>
      <c r="H27" s="29">
        <v>0</v>
      </c>
      <c r="I27" s="29">
        <v>0</v>
      </c>
      <c r="J27" s="29">
        <v>0</v>
      </c>
    </row>
    <row r="28" spans="1:10" ht="38.25" customHeight="1" x14ac:dyDescent="0.25">
      <c r="A28" s="9"/>
      <c r="B28" s="24"/>
      <c r="C28" s="24"/>
      <c r="D28" s="25" t="s">
        <v>15</v>
      </c>
      <c r="E28" s="28">
        <f t="shared" si="3"/>
        <v>3008895.4</v>
      </c>
      <c r="F28" s="29">
        <v>0</v>
      </c>
      <c r="G28" s="29">
        <f>3343212.31+290714.11-625031.02</f>
        <v>3008895.4</v>
      </c>
      <c r="H28" s="29">
        <v>0</v>
      </c>
      <c r="I28" s="29">
        <v>0</v>
      </c>
      <c r="J28" s="29">
        <v>0</v>
      </c>
    </row>
    <row r="29" spans="1:10" ht="36" x14ac:dyDescent="0.25">
      <c r="A29" s="9">
        <v>6</v>
      </c>
      <c r="B29" s="24" t="s">
        <v>19</v>
      </c>
      <c r="C29" s="24" t="s">
        <v>20</v>
      </c>
      <c r="D29" s="25" t="s">
        <v>23</v>
      </c>
      <c r="E29" s="26">
        <f t="shared" si="3"/>
        <v>586142.46</v>
      </c>
      <c r="F29" s="27">
        <f>F30+F31</f>
        <v>62175.4</v>
      </c>
      <c r="G29" s="27">
        <f t="shared" ref="G29:I29" si="7">G30+G31</f>
        <v>142021.76000000001</v>
      </c>
      <c r="H29" s="27">
        <f t="shared" si="7"/>
        <v>127315.1</v>
      </c>
      <c r="I29" s="27">
        <f t="shared" si="7"/>
        <v>127315.1</v>
      </c>
      <c r="J29" s="37">
        <f>J30+J31</f>
        <v>127315.1</v>
      </c>
    </row>
    <row r="30" spans="1:10" x14ac:dyDescent="0.25">
      <c r="A30" s="9"/>
      <c r="B30" s="24"/>
      <c r="C30" s="24"/>
      <c r="D30" s="25" t="s">
        <v>17</v>
      </c>
      <c r="E30" s="28">
        <f t="shared" si="3"/>
        <v>30757.62</v>
      </c>
      <c r="F30" s="29">
        <v>4352.28</v>
      </c>
      <c r="G30" s="29">
        <v>7101.09</v>
      </c>
      <c r="H30" s="29">
        <v>6434.75</v>
      </c>
      <c r="I30" s="29">
        <v>6434.75</v>
      </c>
      <c r="J30" s="29">
        <v>6434.75</v>
      </c>
    </row>
    <row r="31" spans="1:10" x14ac:dyDescent="0.25">
      <c r="A31" s="9"/>
      <c r="B31" s="24"/>
      <c r="C31" s="24"/>
      <c r="D31" s="25" t="s">
        <v>14</v>
      </c>
      <c r="E31" s="28">
        <f t="shared" si="3"/>
        <v>555384.84</v>
      </c>
      <c r="F31" s="29">
        <v>57823.12</v>
      </c>
      <c r="G31" s="29">
        <v>134920.67000000001</v>
      </c>
      <c r="H31" s="29">
        <v>120880.35</v>
      </c>
      <c r="I31" s="29">
        <v>120880.35</v>
      </c>
      <c r="J31" s="29">
        <v>120880.35</v>
      </c>
    </row>
    <row r="32" spans="1:10" ht="36" x14ac:dyDescent="0.25">
      <c r="A32" s="9">
        <v>7</v>
      </c>
      <c r="B32" s="24" t="s">
        <v>29</v>
      </c>
      <c r="C32" s="24" t="s">
        <v>30</v>
      </c>
      <c r="D32" s="25" t="s">
        <v>23</v>
      </c>
      <c r="E32" s="38">
        <f t="shared" si="3"/>
        <v>2731462.89</v>
      </c>
      <c r="F32" s="39">
        <f>F33+F35+F34</f>
        <v>0</v>
      </c>
      <c r="G32" s="39">
        <f t="shared" ref="G32:J32" si="8">G33+G35+G34</f>
        <v>2731462.89</v>
      </c>
      <c r="H32" s="39">
        <f t="shared" si="8"/>
        <v>0</v>
      </c>
      <c r="I32" s="39">
        <f t="shared" si="8"/>
        <v>0</v>
      </c>
      <c r="J32" s="39">
        <f t="shared" si="8"/>
        <v>0</v>
      </c>
    </row>
    <row r="33" spans="1:10" ht="35.25" customHeight="1" x14ac:dyDescent="0.25">
      <c r="A33" s="9"/>
      <c r="B33" s="24"/>
      <c r="C33" s="24"/>
      <c r="D33" s="25" t="s">
        <v>17</v>
      </c>
      <c r="E33" s="40">
        <f t="shared" si="3"/>
        <v>136574</v>
      </c>
      <c r="F33" s="41">
        <v>0</v>
      </c>
      <c r="G33" s="41">
        <v>136574</v>
      </c>
      <c r="H33" s="41">
        <v>0</v>
      </c>
      <c r="I33" s="41">
        <v>0</v>
      </c>
      <c r="J33" s="42">
        <v>0</v>
      </c>
    </row>
    <row r="34" spans="1:10" ht="35.25" customHeight="1" x14ac:dyDescent="0.25">
      <c r="A34" s="9"/>
      <c r="B34" s="24"/>
      <c r="C34" s="24"/>
      <c r="D34" s="25" t="s">
        <v>14</v>
      </c>
      <c r="E34" s="40">
        <f t="shared" si="3"/>
        <v>259488.89</v>
      </c>
      <c r="F34" s="41">
        <v>0</v>
      </c>
      <c r="G34" s="41">
        <v>259488.89</v>
      </c>
      <c r="H34" s="41">
        <v>0</v>
      </c>
      <c r="I34" s="41">
        <v>0</v>
      </c>
      <c r="J34" s="42">
        <v>0</v>
      </c>
    </row>
    <row r="35" spans="1:10" ht="28.5" customHeight="1" x14ac:dyDescent="0.25">
      <c r="A35" s="9"/>
      <c r="B35" s="24"/>
      <c r="C35" s="24"/>
      <c r="D35" s="25" t="s">
        <v>15</v>
      </c>
      <c r="E35" s="40">
        <f t="shared" si="3"/>
        <v>2335400</v>
      </c>
      <c r="F35" s="41">
        <v>0</v>
      </c>
      <c r="G35" s="41">
        <v>2335400</v>
      </c>
      <c r="H35" s="41">
        <v>0</v>
      </c>
      <c r="I35" s="41">
        <v>0</v>
      </c>
      <c r="J35" s="42">
        <v>0</v>
      </c>
    </row>
    <row r="36" spans="1:10" ht="28.5" customHeight="1" x14ac:dyDescent="0.25">
      <c r="A36" s="31">
        <v>8</v>
      </c>
      <c r="B36" s="32" t="s">
        <v>33</v>
      </c>
      <c r="C36" s="32" t="s">
        <v>30</v>
      </c>
      <c r="D36" s="25" t="s">
        <v>23</v>
      </c>
      <c r="E36" s="38">
        <f t="shared" si="3"/>
        <v>782200</v>
      </c>
      <c r="F36" s="39">
        <f>F37+F38+F39</f>
        <v>0</v>
      </c>
      <c r="G36" s="39">
        <f t="shared" ref="G36:J36" si="9">G37+G38+G39</f>
        <v>0</v>
      </c>
      <c r="H36" s="39">
        <f t="shared" si="9"/>
        <v>0</v>
      </c>
      <c r="I36" s="39">
        <f t="shared" si="9"/>
        <v>391100</v>
      </c>
      <c r="J36" s="39">
        <f t="shared" si="9"/>
        <v>391100</v>
      </c>
    </row>
    <row r="37" spans="1:10" ht="28.5" customHeight="1" x14ac:dyDescent="0.25">
      <c r="A37" s="33"/>
      <c r="B37" s="34"/>
      <c r="C37" s="34"/>
      <c r="D37" s="25" t="s">
        <v>17</v>
      </c>
      <c r="E37" s="40">
        <f t="shared" si="3"/>
        <v>782200</v>
      </c>
      <c r="F37" s="41">
        <v>0</v>
      </c>
      <c r="G37" s="41">
        <v>0</v>
      </c>
      <c r="H37" s="41">
        <v>0</v>
      </c>
      <c r="I37" s="41">
        <v>391100</v>
      </c>
      <c r="J37" s="42">
        <v>391100</v>
      </c>
    </row>
    <row r="38" spans="1:10" ht="34.5" customHeight="1" x14ac:dyDescent="0.25">
      <c r="A38" s="33"/>
      <c r="B38" s="34"/>
      <c r="C38" s="34"/>
      <c r="D38" s="25" t="s">
        <v>14</v>
      </c>
      <c r="E38" s="40">
        <f t="shared" si="3"/>
        <v>0</v>
      </c>
      <c r="F38" s="41">
        <v>0</v>
      </c>
      <c r="G38" s="41">
        <v>0</v>
      </c>
      <c r="H38" s="41">
        <v>0</v>
      </c>
      <c r="I38" s="41">
        <v>0</v>
      </c>
      <c r="J38" s="42">
        <v>0</v>
      </c>
    </row>
    <row r="39" spans="1:10" ht="34.5" customHeight="1" x14ac:dyDescent="0.25">
      <c r="A39" s="35"/>
      <c r="B39" s="36"/>
      <c r="C39" s="36"/>
      <c r="D39" s="25" t="s">
        <v>15</v>
      </c>
      <c r="E39" s="40">
        <f t="shared" si="3"/>
        <v>0</v>
      </c>
      <c r="F39" s="41">
        <v>0</v>
      </c>
      <c r="G39" s="41">
        <v>0</v>
      </c>
      <c r="H39" s="41">
        <v>0</v>
      </c>
      <c r="I39" s="41">
        <v>0</v>
      </c>
      <c r="J39" s="42">
        <v>0</v>
      </c>
    </row>
    <row r="40" spans="1:10" ht="36" x14ac:dyDescent="0.25">
      <c r="A40" s="43" t="s">
        <v>21</v>
      </c>
      <c r="B40" s="43"/>
      <c r="C40" s="43"/>
      <c r="D40" s="44" t="s">
        <v>23</v>
      </c>
      <c r="E40" s="38">
        <f t="shared" si="3"/>
        <v>14315476.319999998</v>
      </c>
      <c r="F40" s="39">
        <f>F41+F42+F43</f>
        <v>964486.20000000007</v>
      </c>
      <c r="G40" s="39">
        <f t="shared" ref="G40:J40" si="10">G41+G42+G43</f>
        <v>11457509.109999999</v>
      </c>
      <c r="H40" s="39">
        <f t="shared" si="10"/>
        <v>369581.4</v>
      </c>
      <c r="I40" s="39">
        <f t="shared" si="10"/>
        <v>760887.19000000006</v>
      </c>
      <c r="J40" s="39">
        <f t="shared" si="10"/>
        <v>763012.42</v>
      </c>
    </row>
    <row r="41" spans="1:10" ht="24" x14ac:dyDescent="0.25">
      <c r="A41" s="43"/>
      <c r="B41" s="43"/>
      <c r="C41" s="43"/>
      <c r="D41" s="44" t="s">
        <v>17</v>
      </c>
      <c r="E41" s="26">
        <f t="shared" si="3"/>
        <v>1624791.01</v>
      </c>
      <c r="F41" s="27">
        <f>F13+F17+F20+F23+F26+F30+F33+F37</f>
        <v>85964.04</v>
      </c>
      <c r="G41" s="27">
        <f t="shared" ref="G41:J41" si="11">G13+G17+G20+G23+G26+G30+G33+G37</f>
        <v>468959.64</v>
      </c>
      <c r="H41" s="27">
        <f t="shared" si="11"/>
        <v>96498.67</v>
      </c>
      <c r="I41" s="27">
        <f t="shared" si="11"/>
        <v>487611.17</v>
      </c>
      <c r="J41" s="27">
        <f t="shared" si="11"/>
        <v>485757.49</v>
      </c>
    </row>
    <row r="42" spans="1:10" ht="24" x14ac:dyDescent="0.25">
      <c r="A42" s="43"/>
      <c r="B42" s="43"/>
      <c r="C42" s="43"/>
      <c r="D42" s="44" t="s">
        <v>22</v>
      </c>
      <c r="E42" s="26">
        <f t="shared" si="3"/>
        <v>6572082.2299999986</v>
      </c>
      <c r="F42" s="27">
        <f>F14+F18+F21+F24+F27+F31+F34+F38</f>
        <v>679893.05</v>
      </c>
      <c r="G42" s="27">
        <f t="shared" ref="G42:J42" si="12">G14+G18+G21+G24+G27+G31+G34+G38</f>
        <v>5475671.9299999988</v>
      </c>
      <c r="H42" s="27">
        <f t="shared" si="12"/>
        <v>136100.59</v>
      </c>
      <c r="I42" s="27">
        <f t="shared" si="12"/>
        <v>137643.87</v>
      </c>
      <c r="J42" s="27">
        <f t="shared" si="12"/>
        <v>142772.79</v>
      </c>
    </row>
    <row r="43" spans="1:10" ht="24" x14ac:dyDescent="0.25">
      <c r="A43" s="43"/>
      <c r="B43" s="43"/>
      <c r="C43" s="43"/>
      <c r="D43" s="44" t="s">
        <v>15</v>
      </c>
      <c r="E43" s="27">
        <f t="shared" si="3"/>
        <v>6118603.0800000001</v>
      </c>
      <c r="F43" s="27">
        <f>F15+F28+F35+F39</f>
        <v>198629.11</v>
      </c>
      <c r="G43" s="27">
        <f t="shared" ref="G43:J43" si="13">G15+G28+G35+G39</f>
        <v>5512877.54</v>
      </c>
      <c r="H43" s="27">
        <f t="shared" si="13"/>
        <v>136982.14000000001</v>
      </c>
      <c r="I43" s="27">
        <f t="shared" si="13"/>
        <v>135632.15</v>
      </c>
      <c r="J43" s="27">
        <f t="shared" si="13"/>
        <v>134482.14000000001</v>
      </c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5"/>
      <c r="F45" s="4"/>
      <c r="G45" s="4"/>
      <c r="H45" s="4"/>
      <c r="I45" s="4"/>
      <c r="J45" s="4"/>
    </row>
  </sheetData>
  <mergeCells count="36">
    <mergeCell ref="H1:J1"/>
    <mergeCell ref="F3:J3"/>
    <mergeCell ref="A5:J5"/>
    <mergeCell ref="E7:J8"/>
    <mergeCell ref="F9:J9"/>
    <mergeCell ref="A4:I4"/>
    <mergeCell ref="D7:D10"/>
    <mergeCell ref="E9:E10"/>
    <mergeCell ref="A7:A10"/>
    <mergeCell ref="B7:B10"/>
    <mergeCell ref="C7:C10"/>
    <mergeCell ref="A40:C43"/>
    <mergeCell ref="A32:A35"/>
    <mergeCell ref="B32:B35"/>
    <mergeCell ref="C32:C35"/>
    <mergeCell ref="A29:A31"/>
    <mergeCell ref="B29:B31"/>
    <mergeCell ref="C29:C31"/>
    <mergeCell ref="A36:A39"/>
    <mergeCell ref="B36:B39"/>
    <mergeCell ref="C36:C39"/>
    <mergeCell ref="A25:A28"/>
    <mergeCell ref="B25:B28"/>
    <mergeCell ref="C25:C28"/>
    <mergeCell ref="A19:A21"/>
    <mergeCell ref="A22:A24"/>
    <mergeCell ref="B19:B21"/>
    <mergeCell ref="B22:B24"/>
    <mergeCell ref="C19:C21"/>
    <mergeCell ref="C22:C24"/>
    <mergeCell ref="A16:A18"/>
    <mergeCell ref="B16:B18"/>
    <mergeCell ref="C16:C18"/>
    <mergeCell ref="A12:A15"/>
    <mergeCell ref="B12:B15"/>
    <mergeCell ref="C12:C15"/>
  </mergeCells>
  <pageMargins left="0.51181102362204722" right="0.51181102362204722" top="0.55118110236220474" bottom="0.55118110236220474" header="0.31496062992125984" footer="0.31496062992125984"/>
  <pageSetup paperSize="9" scale="82" fitToHeight="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2024-01-22T10:33:44Z</dcterms:modified>
</cp:coreProperties>
</file>