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23" i="1" l="1"/>
  <c r="H20" i="1"/>
  <c r="H17" i="1"/>
  <c r="H14" i="1"/>
  <c r="H13" i="1"/>
  <c r="H12" i="1"/>
  <c r="H11" i="1" l="1"/>
  <c r="E21" i="1" l="1"/>
  <c r="I21" i="1" s="1"/>
  <c r="E22" i="1"/>
  <c r="I22" i="1" s="1"/>
  <c r="E19" i="1" l="1"/>
  <c r="I19" i="1" s="1"/>
  <c r="E16" i="1"/>
  <c r="I16" i="1" s="1"/>
  <c r="E25" i="1" l="1"/>
  <c r="I25" i="1" s="1"/>
  <c r="E15" i="1" l="1"/>
  <c r="I15" i="1" s="1"/>
  <c r="E24" i="1" l="1"/>
  <c r="I24" i="1" s="1"/>
  <c r="E18" i="1"/>
  <c r="I18" i="1" s="1"/>
  <c r="G23" i="1" l="1"/>
  <c r="F23" i="1"/>
  <c r="E23" i="1"/>
  <c r="D23" i="1"/>
  <c r="G20" i="1"/>
  <c r="F20" i="1"/>
  <c r="E20" i="1"/>
  <c r="D20" i="1"/>
  <c r="G17" i="1"/>
  <c r="F17" i="1"/>
  <c r="I17" i="1" s="1"/>
  <c r="E17" i="1"/>
  <c r="D17" i="1"/>
  <c r="G14" i="1"/>
  <c r="F14" i="1"/>
  <c r="E14" i="1"/>
  <c r="D14" i="1"/>
  <c r="G13" i="1"/>
  <c r="F13" i="1"/>
  <c r="E13" i="1"/>
  <c r="D13" i="1"/>
  <c r="G12" i="1"/>
  <c r="F12" i="1"/>
  <c r="E12" i="1"/>
  <c r="D12" i="1"/>
  <c r="D11" i="1" s="1"/>
  <c r="I23" i="1" l="1"/>
  <c r="I12" i="1"/>
  <c r="I20" i="1"/>
  <c r="F11" i="1"/>
  <c r="I14" i="1"/>
  <c r="I13" i="1"/>
  <c r="E11" i="1"/>
  <c r="G11" i="1"/>
  <c r="I11" i="1" l="1"/>
</calcChain>
</file>

<file path=xl/sharedStrings.xml><?xml version="1.0" encoding="utf-8"?>
<sst xmlns="http://schemas.openxmlformats.org/spreadsheetml/2006/main" count="39" uniqueCount="27">
  <si>
    <t xml:space="preserve">ПРИЛОЖЕНИЕ № 2
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</si>
  <si>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r>
      <rPr>
        <b/>
        <sz val="10"/>
        <color theme="1"/>
        <rFont val="Times New Roman"/>
        <family val="1"/>
        <charset val="204"/>
      </rPr>
      <t>РЕСУРСНОЕ ОБЕСПЕЧЕНИЕ</t>
    </r>
    <r>
      <rPr>
        <sz val="10"/>
        <color theme="1"/>
        <rFont val="Times New Roman"/>
        <family val="1"/>
        <charset val="204"/>
      </rPr>
      <t xml:space="preserve">
реализации муниципальной программы
«Организация деятельности муниципальных бюджетных учреждений культуры и учреждений дополнительного образования в сфере культуры Коношского муниципального района» 
за счет всех источников финансирования
</t>
    </r>
  </si>
  <si>
    <t>Статус</t>
  </si>
  <si>
    <t>Наименование</t>
  </si>
  <si>
    <t>Источник финансирования</t>
  </si>
  <si>
    <t>Оценка расходов,</t>
  </si>
  <si>
    <t>рублей</t>
  </si>
  <si>
    <t>2022 г.</t>
  </si>
  <si>
    <t>2023 г.</t>
  </si>
  <si>
    <t>2024 г.</t>
  </si>
  <si>
    <t>2025 г.</t>
  </si>
  <si>
    <t>ИТОГО</t>
  </si>
  <si>
    <t xml:space="preserve">Муниципальная программа </t>
  </si>
  <si>
    <t>«Организация деятельности муниципальных бюджетных учреждений культуры и учреждений дополнительного образования в сфере культуры Коношского муниципального района»</t>
  </si>
  <si>
    <t>Всего, в том числе:</t>
  </si>
  <si>
    <t>районный бюджет</t>
  </si>
  <si>
    <t>областной бюджет</t>
  </si>
  <si>
    <t>Подпрограмма № 1</t>
  </si>
  <si>
    <t>«Обеспечение деятельности  культурно-досуговых учреждений»</t>
  </si>
  <si>
    <t>Подпрограмма № 2</t>
  </si>
  <si>
    <t>«Обеспечение деятельности музея»</t>
  </si>
  <si>
    <t>Подпрограмма № 3</t>
  </si>
  <si>
    <t>«Обеспечение деятельности  библиотек»</t>
  </si>
  <si>
    <t>Подпрограмма № 4</t>
  </si>
  <si>
    <t>«Обеспечение деятельности  учреждений дополнительного образования»</t>
  </si>
  <si>
    <t>2026 г.</t>
  </si>
  <si>
    <t xml:space="preserve">ПРИЛОЖЕНИЕ № 1 
к постановлению администрации 
МО «Коношский муниципальный район» 
от 10 ноября 2023 г. № 808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</si>
</sst>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D1" sqref="D1"/>
    </sheetView>
  </sheetViews>
  <sheetFormatPr defaultRowHeight="15" x14ac:dyDescent="0.25"/>
  <cols>
    <col min="1" max="1" width="14.5703125" customWidth="1"/>
    <col min="2" max="2" width="33.140625" customWidth="1"/>
    <col min="3" max="4" width="16.5703125" customWidth="1"/>
    <col min="5" max="5" width="14.85546875" customWidth="1"/>
    <col min="6" max="6" width="16" customWidth="1"/>
    <col min="7" max="8" width="16.42578125" customWidth="1"/>
    <col min="9" max="9" width="15" customWidth="1"/>
  </cols>
  <sheetData>
    <row r="1" spans="1:9" ht="54.75" customHeight="1" x14ac:dyDescent="0.25">
      <c r="A1" s="1"/>
      <c r="B1" s="1"/>
      <c r="C1" s="1"/>
      <c r="D1" s="1"/>
      <c r="E1" s="1"/>
      <c r="F1" s="10" t="s">
        <v>26</v>
      </c>
      <c r="G1" s="11"/>
      <c r="H1" s="11"/>
      <c r="I1" s="11"/>
    </row>
    <row r="2" spans="1:9" ht="10.5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69" customHeight="1" x14ac:dyDescent="0.25">
      <c r="A3" s="1"/>
      <c r="B3" s="1"/>
      <c r="C3" s="1"/>
      <c r="D3" s="1"/>
      <c r="E3" s="10" t="s">
        <v>0</v>
      </c>
      <c r="F3" s="11"/>
      <c r="G3" s="11"/>
      <c r="H3" s="11"/>
      <c r="I3" s="11"/>
    </row>
    <row r="4" spans="1:9" x14ac:dyDescent="0.25">
      <c r="A4" s="1"/>
      <c r="B4" s="1"/>
      <c r="C4" s="1"/>
      <c r="D4" s="1"/>
      <c r="E4" s="1"/>
      <c r="F4" s="1"/>
      <c r="G4" s="7"/>
      <c r="H4" s="7"/>
      <c r="I4" s="1"/>
    </row>
    <row r="5" spans="1:9" ht="75" customHeight="1" x14ac:dyDescent="0.25">
      <c r="A5" s="12" t="s">
        <v>1</v>
      </c>
      <c r="B5" s="13"/>
      <c r="C5" s="13"/>
      <c r="D5" s="13"/>
      <c r="E5" s="13"/>
      <c r="F5" s="13"/>
      <c r="G5" s="13"/>
      <c r="H5" s="13"/>
      <c r="I5" s="13"/>
    </row>
    <row r="6" spans="1:9" ht="3.7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4" t="s">
        <v>2</v>
      </c>
      <c r="B7" s="14" t="s">
        <v>3</v>
      </c>
      <c r="C7" s="14" t="s">
        <v>4</v>
      </c>
      <c r="D7" s="14" t="s">
        <v>5</v>
      </c>
      <c r="E7" s="14"/>
      <c r="F7" s="14"/>
      <c r="G7" s="14"/>
      <c r="H7" s="14"/>
      <c r="I7" s="14"/>
    </row>
    <row r="8" spans="1:9" x14ac:dyDescent="0.25">
      <c r="A8" s="14"/>
      <c r="B8" s="14"/>
      <c r="C8" s="14"/>
      <c r="D8" s="14" t="s">
        <v>6</v>
      </c>
      <c r="E8" s="14"/>
      <c r="F8" s="14"/>
      <c r="G8" s="14"/>
      <c r="H8" s="14"/>
      <c r="I8" s="14"/>
    </row>
    <row r="9" spans="1:9" x14ac:dyDescent="0.25">
      <c r="A9" s="14"/>
      <c r="B9" s="14"/>
      <c r="C9" s="14"/>
      <c r="D9" s="2" t="s">
        <v>7</v>
      </c>
      <c r="E9" s="2" t="s">
        <v>8</v>
      </c>
      <c r="F9" s="2" t="s">
        <v>9</v>
      </c>
      <c r="G9" s="2" t="s">
        <v>10</v>
      </c>
      <c r="H9" s="8" t="s">
        <v>25</v>
      </c>
      <c r="I9" s="3" t="s">
        <v>11</v>
      </c>
    </row>
    <row r="10" spans="1:9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8">
        <v>8</v>
      </c>
      <c r="I10" s="2">
        <v>9</v>
      </c>
    </row>
    <row r="11" spans="1:9" ht="30.75" customHeight="1" x14ac:dyDescent="0.25">
      <c r="A11" s="9" t="s">
        <v>12</v>
      </c>
      <c r="B11" s="9" t="s">
        <v>13</v>
      </c>
      <c r="C11" s="4" t="s">
        <v>14</v>
      </c>
      <c r="D11" s="5">
        <f>D12+D13</f>
        <v>94107157.700000003</v>
      </c>
      <c r="E11" s="5">
        <f t="shared" ref="E11:H11" si="0">E12+E13</f>
        <v>110437050.69000001</v>
      </c>
      <c r="F11" s="5">
        <f t="shared" si="0"/>
        <v>117706241.13</v>
      </c>
      <c r="G11" s="5">
        <f t="shared" si="0"/>
        <v>117792351.81999999</v>
      </c>
      <c r="H11" s="5">
        <f t="shared" si="0"/>
        <v>117792351.22</v>
      </c>
      <c r="I11" s="5">
        <f>D11+E11+F11+G11+H11</f>
        <v>557835152.55999994</v>
      </c>
    </row>
    <row r="12" spans="1:9" ht="27.75" customHeight="1" x14ac:dyDescent="0.25">
      <c r="A12" s="9"/>
      <c r="B12" s="9"/>
      <c r="C12" s="4" t="s">
        <v>15</v>
      </c>
      <c r="D12" s="5">
        <f>D15+D18+D21+D24</f>
        <v>87610762.960000008</v>
      </c>
      <c r="E12" s="5">
        <f t="shared" ref="E12:H13" si="1">E15+E18+E21+E24</f>
        <v>106287072.67000002</v>
      </c>
      <c r="F12" s="5">
        <f t="shared" si="1"/>
        <v>116398000</v>
      </c>
      <c r="G12" s="5">
        <f t="shared" si="1"/>
        <v>116443500</v>
      </c>
      <c r="H12" s="5">
        <f t="shared" si="1"/>
        <v>116443500</v>
      </c>
      <c r="I12" s="5">
        <f t="shared" ref="I12:I13" si="2">D12+E12+F12+G12+H12</f>
        <v>543182835.63</v>
      </c>
    </row>
    <row r="13" spans="1:9" ht="27.75" customHeight="1" x14ac:dyDescent="0.25">
      <c r="A13" s="9"/>
      <c r="B13" s="9"/>
      <c r="C13" s="4" t="s">
        <v>16</v>
      </c>
      <c r="D13" s="5">
        <f>D16+D19+D22+D25</f>
        <v>6496394.7400000002</v>
      </c>
      <c r="E13" s="5">
        <f t="shared" si="1"/>
        <v>4149978.02</v>
      </c>
      <c r="F13" s="5">
        <f t="shared" si="1"/>
        <v>1308241.1300000001</v>
      </c>
      <c r="G13" s="5">
        <f t="shared" si="1"/>
        <v>1348851.82</v>
      </c>
      <c r="H13" s="5">
        <f t="shared" si="1"/>
        <v>1348851.22</v>
      </c>
      <c r="I13" s="5">
        <f t="shared" si="2"/>
        <v>14652316.930000002</v>
      </c>
    </row>
    <row r="14" spans="1:9" ht="25.5" customHeight="1" x14ac:dyDescent="0.25">
      <c r="A14" s="9" t="s">
        <v>17</v>
      </c>
      <c r="B14" s="9" t="s">
        <v>18</v>
      </c>
      <c r="C14" s="4" t="s">
        <v>14</v>
      </c>
      <c r="D14" s="6">
        <f>D15+D16</f>
        <v>10015906.25</v>
      </c>
      <c r="E14" s="6">
        <f t="shared" ref="E14:H14" si="3">E15+E16</f>
        <v>11754849.689999999</v>
      </c>
      <c r="F14" s="6">
        <f t="shared" si="3"/>
        <v>12422761</v>
      </c>
      <c r="G14" s="6">
        <f t="shared" si="3"/>
        <v>12422261</v>
      </c>
      <c r="H14" s="6">
        <f t="shared" si="3"/>
        <v>12422261</v>
      </c>
      <c r="I14" s="6">
        <f>D14+E14+F14+G14+H14</f>
        <v>59038038.939999998</v>
      </c>
    </row>
    <row r="15" spans="1:9" ht="25.5" customHeight="1" x14ac:dyDescent="0.25">
      <c r="A15" s="9"/>
      <c r="B15" s="9"/>
      <c r="C15" s="4" t="s">
        <v>15</v>
      </c>
      <c r="D15" s="6">
        <v>8947662.5399999991</v>
      </c>
      <c r="E15" s="6">
        <f>10947115+184666.67</f>
        <v>11131781.67</v>
      </c>
      <c r="F15" s="6">
        <v>12422261</v>
      </c>
      <c r="G15" s="6">
        <v>12422261</v>
      </c>
      <c r="H15" s="6">
        <v>12422261</v>
      </c>
      <c r="I15" s="6">
        <f t="shared" ref="I15:I25" si="4">D15+E15+F15+G15+H15</f>
        <v>57346227.210000001</v>
      </c>
    </row>
    <row r="16" spans="1:9" ht="25.5" customHeight="1" x14ac:dyDescent="0.25">
      <c r="A16" s="9"/>
      <c r="B16" s="9"/>
      <c r="C16" s="4" t="s">
        <v>16</v>
      </c>
      <c r="D16" s="6">
        <v>1068243.71</v>
      </c>
      <c r="E16" s="6">
        <f>500+622568.02</f>
        <v>623068.02</v>
      </c>
      <c r="F16" s="6">
        <v>500</v>
      </c>
      <c r="G16" s="6">
        <v>0</v>
      </c>
      <c r="H16" s="6">
        <v>0</v>
      </c>
      <c r="I16" s="6">
        <f t="shared" si="4"/>
        <v>1691811.73</v>
      </c>
    </row>
    <row r="17" spans="1:9" ht="25.5" customHeight="1" x14ac:dyDescent="0.25">
      <c r="A17" s="9" t="s">
        <v>19</v>
      </c>
      <c r="B17" s="9" t="s">
        <v>20</v>
      </c>
      <c r="C17" s="4" t="s">
        <v>14</v>
      </c>
      <c r="D17" s="6">
        <f>D18+D19</f>
        <v>6433525.5199999996</v>
      </c>
      <c r="E17" s="6">
        <f t="shared" ref="E17:H17" si="5">E18+E19</f>
        <v>7076419.96</v>
      </c>
      <c r="F17" s="6">
        <f t="shared" si="5"/>
        <v>7405413</v>
      </c>
      <c r="G17" s="6">
        <f t="shared" si="5"/>
        <v>7401413</v>
      </c>
      <c r="H17" s="6">
        <f t="shared" si="5"/>
        <v>7401413</v>
      </c>
      <c r="I17" s="6">
        <f t="shared" si="4"/>
        <v>35718184.480000004</v>
      </c>
    </row>
    <row r="18" spans="1:9" ht="25.5" customHeight="1" x14ac:dyDescent="0.25">
      <c r="A18" s="9"/>
      <c r="B18" s="9"/>
      <c r="C18" s="4" t="s">
        <v>15</v>
      </c>
      <c r="D18" s="6">
        <v>6026977.9299999997</v>
      </c>
      <c r="E18" s="6">
        <f>6684721+133700</f>
        <v>6818421</v>
      </c>
      <c r="F18" s="6">
        <v>7401413</v>
      </c>
      <c r="G18" s="6">
        <v>7401413</v>
      </c>
      <c r="H18" s="6">
        <v>7401413</v>
      </c>
      <c r="I18" s="6">
        <f t="shared" si="4"/>
        <v>35049637.93</v>
      </c>
    </row>
    <row r="19" spans="1:9" ht="25.5" customHeight="1" x14ac:dyDescent="0.25">
      <c r="A19" s="9"/>
      <c r="B19" s="9"/>
      <c r="C19" s="4" t="s">
        <v>16</v>
      </c>
      <c r="D19" s="6">
        <v>406547.59</v>
      </c>
      <c r="E19" s="6">
        <f>4000+253998.96</f>
        <v>257998.96</v>
      </c>
      <c r="F19" s="6">
        <v>4000</v>
      </c>
      <c r="G19" s="6">
        <v>0</v>
      </c>
      <c r="H19" s="6">
        <v>0</v>
      </c>
      <c r="I19" s="6">
        <f t="shared" si="4"/>
        <v>668546.55000000005</v>
      </c>
    </row>
    <row r="20" spans="1:9" ht="25.5" customHeight="1" x14ac:dyDescent="0.25">
      <c r="A20" s="9" t="s">
        <v>21</v>
      </c>
      <c r="B20" s="9" t="s">
        <v>22</v>
      </c>
      <c r="C20" s="4" t="s">
        <v>14</v>
      </c>
      <c r="D20" s="6">
        <f>D21+D22</f>
        <v>48019719.280000001</v>
      </c>
      <c r="E20" s="6">
        <f t="shared" ref="E20:H20" si="6">E21+E22</f>
        <v>54375590.130000003</v>
      </c>
      <c r="F20" s="6">
        <f t="shared" si="6"/>
        <v>57748719.789999999</v>
      </c>
      <c r="G20" s="6">
        <f t="shared" si="6"/>
        <v>57770643</v>
      </c>
      <c r="H20" s="6">
        <f t="shared" si="6"/>
        <v>57770643</v>
      </c>
      <c r="I20" s="6">
        <f t="shared" si="4"/>
        <v>275685315.19999999</v>
      </c>
    </row>
    <row r="21" spans="1:9" ht="25.5" customHeight="1" x14ac:dyDescent="0.25">
      <c r="A21" s="9"/>
      <c r="B21" s="9"/>
      <c r="C21" s="4" t="s">
        <v>15</v>
      </c>
      <c r="D21" s="6">
        <v>44517857.840000004</v>
      </c>
      <c r="E21" s="6">
        <f>52508492+49300-1691.91</f>
        <v>52556100.090000004</v>
      </c>
      <c r="F21" s="6">
        <v>57725143</v>
      </c>
      <c r="G21" s="6">
        <v>57770643</v>
      </c>
      <c r="H21" s="6">
        <v>57770643</v>
      </c>
      <c r="I21" s="6">
        <f t="shared" si="4"/>
        <v>270340386.93000001</v>
      </c>
    </row>
    <row r="22" spans="1:9" ht="25.5" customHeight="1" x14ac:dyDescent="0.25">
      <c r="A22" s="9"/>
      <c r="B22" s="9"/>
      <c r="C22" s="4" t="s">
        <v>16</v>
      </c>
      <c r="D22" s="6">
        <v>3501861.44</v>
      </c>
      <c r="E22" s="6">
        <f>26744.9+1691.91+1791053.23</f>
        <v>1819490.04</v>
      </c>
      <c r="F22" s="6">
        <v>23576.79</v>
      </c>
      <c r="G22" s="6">
        <v>0</v>
      </c>
      <c r="H22" s="6">
        <v>0</v>
      </c>
      <c r="I22" s="6">
        <f t="shared" si="4"/>
        <v>5344928.2700000005</v>
      </c>
    </row>
    <row r="23" spans="1:9" ht="25.5" customHeight="1" x14ac:dyDescent="0.25">
      <c r="A23" s="9" t="s">
        <v>23</v>
      </c>
      <c r="B23" s="9" t="s">
        <v>24</v>
      </c>
      <c r="C23" s="4" t="s">
        <v>14</v>
      </c>
      <c r="D23" s="6">
        <f>D24+D25</f>
        <v>29638006.649999999</v>
      </c>
      <c r="E23" s="6">
        <f t="shared" ref="E23:H23" si="7">E24+E25</f>
        <v>37230190.910000004</v>
      </c>
      <c r="F23" s="6">
        <f t="shared" si="7"/>
        <v>40129347.340000004</v>
      </c>
      <c r="G23" s="6">
        <f t="shared" si="7"/>
        <v>40198034.82</v>
      </c>
      <c r="H23" s="6">
        <f t="shared" si="7"/>
        <v>40198034.219999999</v>
      </c>
      <c r="I23" s="6">
        <f t="shared" si="4"/>
        <v>187393613.94</v>
      </c>
    </row>
    <row r="24" spans="1:9" ht="25.5" customHeight="1" x14ac:dyDescent="0.25">
      <c r="A24" s="9"/>
      <c r="B24" s="9"/>
      <c r="C24" s="4" t="s">
        <v>15</v>
      </c>
      <c r="D24" s="6">
        <v>28118264.649999999</v>
      </c>
      <c r="E24" s="6">
        <f>35435312.24+345457.67</f>
        <v>35780769.910000004</v>
      </c>
      <c r="F24" s="6">
        <v>38849183</v>
      </c>
      <c r="G24" s="6">
        <v>38849183</v>
      </c>
      <c r="H24" s="6">
        <v>38849183</v>
      </c>
      <c r="I24" s="6">
        <f t="shared" si="4"/>
        <v>180446583.56</v>
      </c>
    </row>
    <row r="25" spans="1:9" ht="25.5" customHeight="1" x14ac:dyDescent="0.25">
      <c r="A25" s="9"/>
      <c r="B25" s="9"/>
      <c r="C25" s="4" t="s">
        <v>16</v>
      </c>
      <c r="D25" s="6">
        <v>1519742</v>
      </c>
      <c r="E25" s="6">
        <f>1194421+255000</f>
        <v>1449421</v>
      </c>
      <c r="F25" s="6">
        <v>1280164.3400000001</v>
      </c>
      <c r="G25" s="6">
        <v>1348851.82</v>
      </c>
      <c r="H25" s="6">
        <v>1348851.22</v>
      </c>
      <c r="I25" s="6">
        <f t="shared" si="4"/>
        <v>6947030.3799999999</v>
      </c>
    </row>
  </sheetData>
  <mergeCells count="18">
    <mergeCell ref="F1:I1"/>
    <mergeCell ref="E3:I3"/>
    <mergeCell ref="A5:I5"/>
    <mergeCell ref="A7:A9"/>
    <mergeCell ref="B7:B9"/>
    <mergeCell ref="C7:C9"/>
    <mergeCell ref="D7:I7"/>
    <mergeCell ref="D8:I8"/>
    <mergeCell ref="A20:A22"/>
    <mergeCell ref="B20:B22"/>
    <mergeCell ref="A23:A25"/>
    <mergeCell ref="B23:B25"/>
    <mergeCell ref="A11:A13"/>
    <mergeCell ref="B11:B13"/>
    <mergeCell ref="A14:A16"/>
    <mergeCell ref="B14:B16"/>
    <mergeCell ref="A17:A19"/>
    <mergeCell ref="B17:B19"/>
  </mergeCells>
  <pageMargins left="0.39370078740157483" right="0.19685039370078741" top="0.55118110236220474" bottom="0.35433070866141736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2023-11-13T14:25:11Z</dcterms:modified>
</cp:coreProperties>
</file>